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800" firstSheet="1" activeTab="4"/>
  </bookViews>
  <sheets>
    <sheet name="STATO PATRIMONIALE" sheetId="1" r:id="rId1"/>
    <sheet name="CONTO ECONOMICO" sheetId="2" r:id="rId2"/>
    <sheet name="VALORE PRODUZIONE" sheetId="3" r:id="rId3"/>
    <sheet name="COSTI PRODUZIONE" sheetId="4" r:id="rId4"/>
    <sheet name="INDICI DI BILANCIO" sheetId="5" r:id="rId5"/>
  </sheets>
  <externalReferences>
    <externalReference r:id="rId8"/>
  </externalReferences>
  <definedNames>
    <definedName name="_xlnm.Print_Area" localSheetId="1">'CONTO ECONOMICO'!$A$1:$D$67</definedName>
    <definedName name="_xlnm.Print_Area" localSheetId="3">'COSTI PRODUZIONE'!$A$1:$B$58</definedName>
    <definedName name="_xlnm.Print_Area" localSheetId="4">'INDICI DI BILANCIO'!$A$1:$H$49</definedName>
    <definedName name="_xlnm.Print_Area" localSheetId="0">'STATO PATRIMONIALE'!$A$1:$C$47</definedName>
  </definedNames>
  <calcPr fullCalcOnLoad="1"/>
</workbook>
</file>

<file path=xl/comments5.xml><?xml version="1.0" encoding="utf-8"?>
<comments xmlns="http://schemas.openxmlformats.org/spreadsheetml/2006/main">
  <authors>
    <author>s.mariani</author>
  </authors>
  <commentList>
    <comment ref="I15" authorId="0">
      <text>
        <r>
          <rPr>
            <b/>
            <sz val="8"/>
            <rFont val="Tahoma"/>
            <family val="0"/>
          </rPr>
          <t>s.mariani:</t>
        </r>
        <r>
          <rPr>
            <sz val="8"/>
            <rFont val="Tahoma"/>
            <family val="0"/>
          </rPr>
          <t xml:space="preserve">
gli 850 devono essere sommati al fsn oppure no??? -&gt; no: considerare i due importi separati come e aggiungere un indice sull'incidenza dei costi del personale sulla sommatoria dei due importi</t>
        </r>
      </text>
    </comment>
  </commentList>
</comments>
</file>

<file path=xl/sharedStrings.xml><?xml version="1.0" encoding="utf-8"?>
<sst xmlns="http://schemas.openxmlformats.org/spreadsheetml/2006/main" count="162" uniqueCount="107">
  <si>
    <t>STATO PATRIMONIALE DELL'ESERCIZIO 2010</t>
  </si>
  <si>
    <t>Totale 2010</t>
  </si>
  <si>
    <t>Totale 2009</t>
  </si>
  <si>
    <t>A) Immobilizzazioni</t>
  </si>
  <si>
    <t>1) Immobilizzazioni immateriali</t>
  </si>
  <si>
    <t>2) Immobilizzazioni materiali</t>
  </si>
  <si>
    <t>3) Immobilizzazioni finanziarie</t>
  </si>
  <si>
    <t xml:space="preserve">      Totale immobilizzazioni</t>
  </si>
  <si>
    <t>B) Attivo circolante</t>
  </si>
  <si>
    <t>1) Rimanenze</t>
  </si>
  <si>
    <t>2) Crediti</t>
  </si>
  <si>
    <t>3) Attività finanziarie che non costituiscono immobilizzazioni</t>
  </si>
  <si>
    <t>4) Disponibilità liquide</t>
  </si>
  <si>
    <t xml:space="preserve">      Totale attivo circolante</t>
  </si>
  <si>
    <t>C) Ratei e risconti attivi</t>
  </si>
  <si>
    <t>Totale dell'attivo</t>
  </si>
  <si>
    <t>A) Patrimonio netto</t>
  </si>
  <si>
    <t>1) Finanziamenti per investimenti</t>
  </si>
  <si>
    <t>2) Fondo di dotazione</t>
  </si>
  <si>
    <t>3) Contributi per ripiano perdite</t>
  </si>
  <si>
    <t>4) Utili o perdite portati a nuovo</t>
  </si>
  <si>
    <t>5) Utile o perdita dell'esercizio</t>
  </si>
  <si>
    <t>Totale patrimonio netto</t>
  </si>
  <si>
    <t>B) Fondi per rischi ed oneri</t>
  </si>
  <si>
    <t>C) Fondo trattamento di fine rapporto</t>
  </si>
  <si>
    <t>D) Debiti</t>
  </si>
  <si>
    <t>E) Ratei e risconti passivi</t>
  </si>
  <si>
    <t>Totale del passivo</t>
  </si>
  <si>
    <t>Conti d'ordine</t>
  </si>
  <si>
    <t>CONTO ECONOMICO CONSUNTIVO DELL'ESERCIZIO 2010</t>
  </si>
  <si>
    <t>A) Valore della produzione</t>
  </si>
  <si>
    <t>576+582</t>
  </si>
  <si>
    <t>1) Contributi c/esercizio</t>
  </si>
  <si>
    <t>2) Contributi e finanziamenti vincolati</t>
  </si>
  <si>
    <t>3) Contributi in c/capitale (girati a contrib.c/eserc.)</t>
  </si>
  <si>
    <t>583+585</t>
  </si>
  <si>
    <t>3) Proventi tipici dell’attività  di ARPA</t>
  </si>
  <si>
    <t>4) Proventi e ricavi diversi</t>
  </si>
  <si>
    <t>5) Concorsi , recuperi, rimborsi per attività tipiche</t>
  </si>
  <si>
    <t>6) Costi capitalizzati</t>
  </si>
  <si>
    <t>autof</t>
  </si>
  <si>
    <t>7) Altro</t>
  </si>
  <si>
    <t xml:space="preserve">      Totale valore della produzione</t>
  </si>
  <si>
    <t>B) Costi della produzione</t>
  </si>
  <si>
    <t>1) Acquisti di beni</t>
  </si>
  <si>
    <t>405+410+415</t>
  </si>
  <si>
    <t>2) Acquisti di servizi</t>
  </si>
  <si>
    <t>3) Manutenzioni e riparazioni</t>
  </si>
  <si>
    <t>4) Godimento beni di terzi</t>
  </si>
  <si>
    <t>452+457,55</t>
  </si>
  <si>
    <t xml:space="preserve">5) Personale </t>
  </si>
  <si>
    <t>459,10+460</t>
  </si>
  <si>
    <t>6) Oneri diversi di gestione</t>
  </si>
  <si>
    <t>455,10</t>
  </si>
  <si>
    <t>7) Ammortamento delle immobilizzazioni immateriali</t>
  </si>
  <si>
    <t>455,50</t>
  </si>
  <si>
    <t xml:space="preserve">8) Ammortamento delle immobilizzazioni materiali </t>
  </si>
  <si>
    <t>9) Svalutazione dei crediti</t>
  </si>
  <si>
    <t>10) Variazioni delle rimanenze</t>
  </si>
  <si>
    <t>457,50(+pdi sul preventivo)</t>
  </si>
  <si>
    <t>11) Accantonamenti tipici dell'esercizio</t>
  </si>
  <si>
    <t>Totale costi della produzione</t>
  </si>
  <si>
    <t>Differenza tra valore e costi di produzione (A–B)</t>
  </si>
  <si>
    <t>C) Proventi e oneri finanziari</t>
  </si>
  <si>
    <t>1) Interessi Attivi</t>
  </si>
  <si>
    <t>2) Altri proventi</t>
  </si>
  <si>
    <t>454,20+21+22</t>
  </si>
  <si>
    <t>3) Interessi passivi</t>
  </si>
  <si>
    <t>454,10+30+40</t>
  </si>
  <si>
    <t>4) Altri oneri</t>
  </si>
  <si>
    <t>Totale proventi e oneri finanziari</t>
  </si>
  <si>
    <t>D) Rettifiche di valore di attività finanziarie</t>
  </si>
  <si>
    <t>1) Rivalutazioni</t>
  </si>
  <si>
    <t>2) Svalutazioni</t>
  </si>
  <si>
    <t>Totale rettifiche di valore di attività finanziarie</t>
  </si>
  <si>
    <t>E) Proventi e oneri straordinari</t>
  </si>
  <si>
    <t>1) Minusvalenze</t>
  </si>
  <si>
    <t>2) Plusvalenze</t>
  </si>
  <si>
    <t>3) Accantonamenti non tipici dell’attività di Arpa</t>
  </si>
  <si>
    <t>4) Concorsi Recuperi, rimborsi per attività non tipiche</t>
  </si>
  <si>
    <t>5) Sopravvenienze e insussistenze</t>
  </si>
  <si>
    <t>a) sopravvenienze e insussistenze attive</t>
  </si>
  <si>
    <t>b) sopravvenienze e insussistenze passive</t>
  </si>
  <si>
    <t>Totale delle partite straordinarie</t>
  </si>
  <si>
    <t>Risultato prima delle imposte (A–B±C±D±E)</t>
  </si>
  <si>
    <t>459,20</t>
  </si>
  <si>
    <t>Imposte e tasse</t>
  </si>
  <si>
    <t>Utile (Perdita) dell'esercizio</t>
  </si>
  <si>
    <t>Costi della produzione: dati generali</t>
  </si>
  <si>
    <t>(valori consuntivi anno 2010)</t>
  </si>
  <si>
    <t>INDICI DI COMPOSIZIONE</t>
  </si>
  <si>
    <t>1) Incidenza % contributi c/esercizio sul valore della produzione</t>
  </si>
  <si>
    <t>=</t>
  </si>
  <si>
    <t xml:space="preserve">2) Incidenza % fondo sanitario regionale sul valore della produzione </t>
  </si>
  <si>
    <t>4) Incidenza % proventi e ricavi diversi sul valore della produzione</t>
  </si>
  <si>
    <t>5) Incidenza % acquisti di beni sui costi della produzione</t>
  </si>
  <si>
    <t>6) Incidenza % acquisti di servizi sui costi della produzione</t>
  </si>
  <si>
    <t>7) Incidenza % costi personale sui costi della produzione</t>
  </si>
  <si>
    <t>8) Incidenza % costi personale sul fondo sanitario regionale</t>
  </si>
  <si>
    <t>3) Incidenza % proventi tipici dell'attività di ARPA sul valore della produzione</t>
  </si>
  <si>
    <t>9) Incidenza % costi personale sulle risorse finanziarie assegnate dalla Regione</t>
  </si>
  <si>
    <t>10) Incidenza % contributi vincolati sul valore della produzione</t>
  </si>
  <si>
    <t>ANNO 2007</t>
  </si>
  <si>
    <t>ANNO 2009</t>
  </si>
  <si>
    <t>Valore della produzione: dati generali</t>
  </si>
  <si>
    <t>ANNO 2010</t>
  </si>
  <si>
    <t>(valori da bilancio consuntivo degli esercizi 2009 e 2010 )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</si>
</sst>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  <numFmt numFmtId="171" formatCode="_-* #,##0.0_-;\-* #,##0.0_-;_-* &quot;-&quot;??_-;_-@_-"/>
    <numFmt numFmtId="172" formatCode="_-* #,##0_-;\-* #,##0_-;_-* &quot;-&quot;??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i/>
      <u val="single"/>
      <sz val="14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75"/>
      <name val="Arial"/>
      <family val="0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  <xf numFmtId="43" fontId="7" fillId="0" borderId="0" xfId="17" applyFont="1" applyAlignment="1">
      <alignment horizontal="right" vertical="top" wrapText="1"/>
    </xf>
    <xf numFmtId="0" fontId="8" fillId="0" borderId="0" xfId="0" applyFont="1" applyAlignment="1">
      <alignment horizontal="left" vertical="top" wrapText="1" indent="3"/>
    </xf>
    <xf numFmtId="43" fontId="8" fillId="0" borderId="0" xfId="17" applyFont="1" applyFill="1" applyAlignment="1">
      <alignment horizontal="left" vertical="top" wrapText="1" indent="3"/>
    </xf>
    <xf numFmtId="0" fontId="9" fillId="0" borderId="2" xfId="0" applyFont="1" applyFill="1" applyBorder="1" applyAlignment="1">
      <alignment horizontal="right" vertical="top" wrapText="1"/>
    </xf>
    <xf numFmtId="43" fontId="5" fillId="0" borderId="2" xfId="17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3" fontId="0" fillId="0" borderId="0" xfId="17" applyFill="1" applyAlignment="1">
      <alignment/>
    </xf>
    <xf numFmtId="0" fontId="5" fillId="0" borderId="0" xfId="0" applyFont="1" applyFill="1" applyAlignment="1">
      <alignment horizontal="justify" vertical="top" wrapText="1"/>
    </xf>
    <xf numFmtId="43" fontId="6" fillId="0" borderId="0" xfId="17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 indent="3"/>
    </xf>
    <xf numFmtId="43" fontId="8" fillId="0" borderId="0" xfId="17" applyFont="1" applyFill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43" fontId="6" fillId="0" borderId="2" xfId="17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 vertical="top" wrapText="1"/>
    </xf>
    <xf numFmtId="43" fontId="6" fillId="0" borderId="0" xfId="17" applyFont="1" applyAlignment="1">
      <alignment horizontal="center" vertical="top" wrapText="1"/>
    </xf>
    <xf numFmtId="0" fontId="8" fillId="0" borderId="0" xfId="0" applyFont="1" applyAlignment="1">
      <alignment/>
    </xf>
    <xf numFmtId="43" fontId="0" fillId="0" borderId="0" xfId="17" applyAlignment="1">
      <alignment/>
    </xf>
    <xf numFmtId="43" fontId="5" fillId="0" borderId="0" xfId="17" applyFont="1" applyAlignment="1">
      <alignment horizontal="justify" vertical="top" wrapText="1"/>
    </xf>
    <xf numFmtId="43" fontId="9" fillId="0" borderId="2" xfId="17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 indent="3"/>
    </xf>
    <xf numFmtId="43" fontId="8" fillId="0" borderId="3" xfId="17" applyFont="1" applyBorder="1" applyAlignment="1">
      <alignment horizontal="left" vertical="top" wrapText="1" indent="3"/>
    </xf>
    <xf numFmtId="0" fontId="5" fillId="0" borderId="3" xfId="0" applyFont="1" applyBorder="1" applyAlignment="1">
      <alignment/>
    </xf>
    <xf numFmtId="43" fontId="11" fillId="0" borderId="3" xfId="17" applyFont="1" applyBorder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ill="1" applyAlignment="1">
      <alignment horizontal="right"/>
    </xf>
    <xf numFmtId="0" fontId="9" fillId="0" borderId="2" xfId="0" applyFont="1" applyFill="1" applyBorder="1" applyAlignment="1">
      <alignment horizontal="left" vertical="top" wrapText="1"/>
    </xf>
    <xf numFmtId="0" fontId="0" fillId="0" borderId="0" xfId="0" applyFill="1" applyAlignment="1" quotePrefix="1">
      <alignment horizontal="right"/>
    </xf>
    <xf numFmtId="0" fontId="4" fillId="0" borderId="0" xfId="0" applyFont="1" applyAlignment="1">
      <alignment horizontal="right"/>
    </xf>
    <xf numFmtId="43" fontId="5" fillId="0" borderId="2" xfId="17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43" fontId="8" fillId="0" borderId="0" xfId="17" applyFont="1" applyAlignment="1">
      <alignment horizontal="left" vertical="top" wrapText="1" indent="3"/>
    </xf>
    <xf numFmtId="0" fontId="8" fillId="0" borderId="3" xfId="0" applyFont="1" applyBorder="1" applyAlignment="1">
      <alignment vertical="top" wrapText="1"/>
    </xf>
    <xf numFmtId="43" fontId="8" fillId="0" borderId="3" xfId="17" applyFont="1" applyBorder="1" applyAlignment="1">
      <alignment vertical="top" wrapText="1"/>
    </xf>
    <xf numFmtId="0" fontId="5" fillId="0" borderId="3" xfId="0" applyFont="1" applyBorder="1" applyAlignment="1">
      <alignment horizontal="justify" vertical="top" wrapText="1"/>
    </xf>
    <xf numFmtId="43" fontId="5" fillId="0" borderId="3" xfId="17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43" fontId="8" fillId="0" borderId="0" xfId="17" applyFont="1" applyFill="1" applyAlignment="1">
      <alignment horizontal="right" vertical="top" wrapText="1"/>
    </xf>
    <xf numFmtId="0" fontId="5" fillId="0" borderId="4" xfId="0" applyFont="1" applyBorder="1" applyAlignment="1">
      <alignment horizontal="justify" vertical="top" wrapText="1"/>
    </xf>
    <xf numFmtId="43" fontId="10" fillId="0" borderId="4" xfId="17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43" fontId="9" fillId="0" borderId="5" xfId="17" applyNumberFormat="1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3" fontId="7" fillId="0" borderId="2" xfId="17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 quotePrefix="1">
      <alignment horizontal="center"/>
    </xf>
    <xf numFmtId="43" fontId="0" fillId="0" borderId="6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 della produzione: anno 2010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25"/>
          <c:y val="0.18275"/>
          <c:w val="0.56475"/>
          <c:h val="0.74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'VALORE PRODUZIONE'!$A$45:$A$52</c:f>
              <c:strCache/>
            </c:strRef>
          </c:cat>
          <c:val>
            <c:numRef>
              <c:f>'VALORE PRODUZIONE'!$B$45:$B$52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42"/>
          <c:w val="0.249"/>
          <c:h val="0.61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Costi della produzione: anno 2010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'COSTI PRODUZIONE'!$A$46:$A$57</c:f>
              <c:strCache/>
            </c:strRef>
          </c:cat>
          <c:val>
            <c:numRef>
              <c:f>'COSTI PRODUZIONE'!$B$46:$B$57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1200150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1334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28575</xdr:rowOff>
    </xdr:from>
    <xdr:to>
      <xdr:col>1</xdr:col>
      <xdr:colOff>1200150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1334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11</xdr:row>
      <xdr:rowOff>57150</xdr:rowOff>
    </xdr:from>
    <xdr:to>
      <xdr:col>1</xdr:col>
      <xdr:colOff>1085850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409575" y="2114550"/>
        <a:ext cx="6867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28575</xdr:rowOff>
    </xdr:from>
    <xdr:to>
      <xdr:col>0</xdr:col>
      <xdr:colOff>1209675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11334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8</xdr:row>
      <xdr:rowOff>47625</xdr:rowOff>
    </xdr:from>
    <xdr:to>
      <xdr:col>1</xdr:col>
      <xdr:colOff>1038225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485775" y="1571625"/>
        <a:ext cx="70389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28575</xdr:rowOff>
    </xdr:from>
    <xdr:to>
      <xdr:col>0</xdr:col>
      <xdr:colOff>1190625</xdr:colOff>
      <xdr:row>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11239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1200150</xdr:colOff>
      <xdr:row>3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1334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lesystem\fs\FSU\De%20Donato%20Liliana\Transitori\CONSUNTIVI%20DI%20BILANCIO\CONSUNTIVO%202010\RELAZIONE%20DG%202010\file%20di%20lavoro%20per%20relazione%20dg\schemi%20CE&amp;SP%20per%20nota%20integ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i"/>
      <sheetName val="COS PROD"/>
      <sheetName val="VAL PROD"/>
      <sheetName val="SP"/>
      <sheetName val="CE 09&amp;10"/>
      <sheetName val="CE Ist&amp;Prg"/>
    </sheetNames>
    <sheetDataSet>
      <sheetData sheetId="4">
        <row r="21">
          <cell r="D21">
            <v>2260486.62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251"/>
  <sheetViews>
    <sheetView zoomScale="75" zoomScaleNormal="75" workbookViewId="0" topLeftCell="A10">
      <selection activeCell="C47" sqref="C47"/>
    </sheetView>
  </sheetViews>
  <sheetFormatPr defaultColWidth="9.140625" defaultRowHeight="12.75"/>
  <cols>
    <col min="1" max="1" width="41.00390625" style="0" customWidth="1"/>
    <col min="2" max="3" width="22.421875" style="0" customWidth="1"/>
  </cols>
  <sheetData>
    <row r="5" ht="13.5" thickBot="1"/>
    <row r="6" spans="1:3" ht="13.5" thickBot="1">
      <c r="A6" s="67" t="s">
        <v>0</v>
      </c>
      <c r="B6" s="68"/>
      <c r="C6" s="69"/>
    </row>
    <row r="8" spans="1:3" ht="15.75">
      <c r="A8" s="1"/>
      <c r="B8" s="2"/>
      <c r="C8" s="2"/>
    </row>
    <row r="9" spans="1:3" ht="15.75">
      <c r="A9" s="1"/>
      <c r="B9" s="2" t="s">
        <v>1</v>
      </c>
      <c r="C9" s="2" t="s">
        <v>2</v>
      </c>
    </row>
    <row r="10" spans="1:3" ht="16.5" thickBot="1">
      <c r="A10" s="3"/>
      <c r="B10" s="4"/>
      <c r="C10" s="4"/>
    </row>
    <row r="11" spans="1:3" ht="16.5" thickTop="1">
      <c r="A11" s="1" t="s">
        <v>3</v>
      </c>
      <c r="B11" s="5"/>
      <c r="C11" s="5"/>
    </row>
    <row r="12" spans="1:3" ht="15.75">
      <c r="A12" s="6" t="s">
        <v>4</v>
      </c>
      <c r="B12" s="7">
        <v>183147.87</v>
      </c>
      <c r="C12" s="7">
        <v>216744.43</v>
      </c>
    </row>
    <row r="13" spans="1:3" ht="15.75">
      <c r="A13" s="6" t="s">
        <v>5</v>
      </c>
      <c r="B13" s="7">
        <v>8281192.79</v>
      </c>
      <c r="C13" s="7">
        <v>6253971.38</v>
      </c>
    </row>
    <row r="14" spans="1:3" ht="15.75" customHeight="1" hidden="1">
      <c r="A14" s="6"/>
      <c r="B14" s="7"/>
      <c r="C14" s="7"/>
    </row>
    <row r="15" spans="1:3" ht="16.5" thickBot="1">
      <c r="A15" s="6" t="s">
        <v>6</v>
      </c>
      <c r="B15" s="7">
        <v>0</v>
      </c>
      <c r="C15" s="7">
        <v>0</v>
      </c>
    </row>
    <row r="16" spans="1:3" s="10" customFormat="1" ht="16.5" thickBot="1">
      <c r="A16" s="8" t="s">
        <v>7</v>
      </c>
      <c r="B16" s="9">
        <f>SUM(B12:B15)</f>
        <v>8464340.66</v>
      </c>
      <c r="C16" s="9">
        <f>SUM(C12:C15)</f>
        <v>6470715.81</v>
      </c>
    </row>
    <row r="17" spans="1:3" s="10" customFormat="1" ht="15.75">
      <c r="A17" s="11"/>
      <c r="B17" s="12"/>
      <c r="C17" s="12"/>
    </row>
    <row r="18" spans="1:3" s="10" customFormat="1" ht="15.75">
      <c r="A18" s="13" t="s">
        <v>8</v>
      </c>
      <c r="B18" s="14"/>
      <c r="C18" s="14"/>
    </row>
    <row r="19" spans="1:3" s="10" customFormat="1" ht="15.75">
      <c r="A19" s="15" t="s">
        <v>9</v>
      </c>
      <c r="B19" s="7">
        <v>0</v>
      </c>
      <c r="C19" s="7">
        <v>0</v>
      </c>
    </row>
    <row r="20" spans="1:3" s="10" customFormat="1" ht="15.75">
      <c r="A20" s="15" t="s">
        <v>10</v>
      </c>
      <c r="B20" s="7">
        <v>5753567.78</v>
      </c>
      <c r="C20" s="7">
        <v>5638399.55</v>
      </c>
    </row>
    <row r="21" spans="1:3" s="10" customFormat="1" ht="31.5">
      <c r="A21" s="15" t="s">
        <v>11</v>
      </c>
      <c r="B21" s="7">
        <v>3500000</v>
      </c>
      <c r="C21" s="7">
        <v>6000000</v>
      </c>
    </row>
    <row r="22" spans="1:3" s="10" customFormat="1" ht="16.5" thickBot="1">
      <c r="A22" s="15" t="s">
        <v>12</v>
      </c>
      <c r="B22" s="7">
        <v>5809693.21</v>
      </c>
      <c r="C22" s="7">
        <v>4098204.57</v>
      </c>
    </row>
    <row r="23" spans="1:3" s="10" customFormat="1" ht="16.5" thickBot="1">
      <c r="A23" s="8" t="s">
        <v>13</v>
      </c>
      <c r="B23" s="9">
        <f>SUM(B19:B22)</f>
        <v>15063260.990000002</v>
      </c>
      <c r="C23" s="9">
        <f>SUM(C19:C22)</f>
        <v>15736604.120000001</v>
      </c>
    </row>
    <row r="24" spans="1:3" s="10" customFormat="1" ht="15.75">
      <c r="A24" s="15"/>
      <c r="B24" s="7"/>
      <c r="C24" s="7"/>
    </row>
    <row r="25" spans="1:3" s="10" customFormat="1" ht="15.75">
      <c r="A25" s="1" t="s">
        <v>14</v>
      </c>
      <c r="B25" s="5">
        <v>31679.8</v>
      </c>
      <c r="C25" s="5">
        <v>79099.49</v>
      </c>
    </row>
    <row r="26" spans="1:3" s="10" customFormat="1" ht="16.5" thickBot="1">
      <c r="A26" s="15"/>
      <c r="B26" s="16"/>
      <c r="C26" s="16"/>
    </row>
    <row r="27" spans="1:3" s="19" customFormat="1" ht="16.5" thickBot="1">
      <c r="A27" s="17" t="s">
        <v>15</v>
      </c>
      <c r="B27" s="18">
        <f>B16+B23+B25</f>
        <v>23559281.450000003</v>
      </c>
      <c r="C27" s="18">
        <f>C16+C23+C25</f>
        <v>22286419.419999998</v>
      </c>
    </row>
    <row r="28" spans="1:3" ht="15.75">
      <c r="A28" s="20"/>
      <c r="B28" s="21"/>
      <c r="C28" s="21"/>
    </row>
    <row r="29" spans="1:3" ht="15.75">
      <c r="A29" s="22"/>
      <c r="B29" s="23"/>
      <c r="C29" s="23"/>
    </row>
    <row r="30" spans="1:3" ht="15.75">
      <c r="A30" s="1" t="s">
        <v>16</v>
      </c>
      <c r="B30" s="24"/>
      <c r="C30" s="24"/>
    </row>
    <row r="31" spans="1:3" ht="15.75">
      <c r="A31" s="6" t="s">
        <v>17</v>
      </c>
      <c r="B31" s="7">
        <v>3757847.1</v>
      </c>
      <c r="C31" s="7">
        <v>3248283.56</v>
      </c>
    </row>
    <row r="32" spans="1:3" ht="15.75">
      <c r="A32" s="6" t="s">
        <v>18</v>
      </c>
      <c r="B32" s="7">
        <v>8877937.21</v>
      </c>
      <c r="C32" s="7">
        <v>8942824.03</v>
      </c>
    </row>
    <row r="33" spans="1:3" ht="15.75">
      <c r="A33" s="6" t="s">
        <v>19</v>
      </c>
      <c r="B33" s="7"/>
      <c r="C33" s="7"/>
    </row>
    <row r="34" spans="1:3" ht="15.75">
      <c r="A34" s="6" t="s">
        <v>20</v>
      </c>
      <c r="B34" s="7">
        <v>590101.12</v>
      </c>
      <c r="C34" s="7">
        <v>223870.65</v>
      </c>
    </row>
    <row r="35" spans="1:3" ht="15.75">
      <c r="A35" s="6" t="s">
        <v>21</v>
      </c>
      <c r="B35" s="7">
        <v>741083.69</v>
      </c>
      <c r="C35" s="7">
        <v>590101.12</v>
      </c>
    </row>
    <row r="36" spans="1:3" ht="16.5" thickBot="1">
      <c r="A36" s="6"/>
      <c r="B36" s="7"/>
      <c r="C36" s="7"/>
    </row>
    <row r="37" spans="1:3" ht="16.5" thickBot="1">
      <c r="A37" s="17" t="s">
        <v>22</v>
      </c>
      <c r="B37" s="25">
        <f>SUM(B31:B36)</f>
        <v>13966969.12</v>
      </c>
      <c r="C37" s="25">
        <f>SUM(C31:C36)</f>
        <v>13005079.36</v>
      </c>
    </row>
    <row r="38" spans="1:3" ht="15.75">
      <c r="A38" s="22"/>
      <c r="B38" s="23"/>
      <c r="C38" s="23"/>
    </row>
    <row r="39" spans="1:3" ht="15.75">
      <c r="A39" s="1" t="s">
        <v>23</v>
      </c>
      <c r="B39" s="24">
        <v>3385072.01</v>
      </c>
      <c r="C39" s="24">
        <v>3527645.9</v>
      </c>
    </row>
    <row r="40" spans="1:3" ht="15.75">
      <c r="A40" s="1" t="s">
        <v>24</v>
      </c>
      <c r="B40" s="24"/>
      <c r="C40" s="24"/>
    </row>
    <row r="41" spans="1:3" ht="15.75">
      <c r="A41" s="1" t="s">
        <v>25</v>
      </c>
      <c r="B41" s="24">
        <v>6189487.2</v>
      </c>
      <c r="C41" s="24">
        <v>5732953.05</v>
      </c>
    </row>
    <row r="42" spans="1:3" ht="15.75">
      <c r="A42" s="1" t="s">
        <v>26</v>
      </c>
      <c r="B42" s="24">
        <v>17753.12</v>
      </c>
      <c r="C42" s="24">
        <v>20741.11</v>
      </c>
    </row>
    <row r="43" spans="1:3" ht="13.5" customHeight="1" thickBot="1">
      <c r="A43" s="26"/>
      <c r="B43" s="27"/>
      <c r="C43" s="27"/>
    </row>
    <row r="44" spans="1:3" ht="16.5" thickBot="1">
      <c r="A44" s="17" t="s">
        <v>27</v>
      </c>
      <c r="B44" s="18">
        <f>B37+B39+B40+B41+B42</f>
        <v>23559281.45</v>
      </c>
      <c r="C44" s="18">
        <f>C37+C39+C41+C42</f>
        <v>22286419.419999998</v>
      </c>
    </row>
    <row r="45" spans="1:3" ht="15.75">
      <c r="A45" s="22"/>
      <c r="B45" s="23"/>
      <c r="C45" s="23"/>
    </row>
    <row r="46" spans="1:3" ht="15.75">
      <c r="A46" s="22"/>
      <c r="B46" s="23"/>
      <c r="C46" s="23"/>
    </row>
    <row r="47" spans="1:3" ht="16.5" thickBot="1">
      <c r="A47" s="28" t="s">
        <v>28</v>
      </c>
      <c r="B47" s="29">
        <v>1109218.39</v>
      </c>
      <c r="C47" s="29">
        <v>1109218.39</v>
      </c>
    </row>
    <row r="48" spans="1:3" ht="12" customHeight="1">
      <c r="A48" s="22"/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3" ht="12.75">
      <c r="B145" s="23"/>
      <c r="C145" s="23"/>
    </row>
    <row r="146" spans="2:3" ht="12.75">
      <c r="B146" s="23"/>
      <c r="C146" s="23"/>
    </row>
    <row r="147" spans="2:3" ht="12.75">
      <c r="B147" s="23"/>
      <c r="C147" s="23"/>
    </row>
    <row r="148" spans="2:3" ht="12.75">
      <c r="B148" s="23"/>
      <c r="C148" s="23"/>
    </row>
    <row r="149" spans="2:3" ht="12.75">
      <c r="B149" s="23"/>
      <c r="C149" s="23"/>
    </row>
    <row r="150" spans="2:3" ht="12.75">
      <c r="B150" s="23"/>
      <c r="C150" s="23"/>
    </row>
    <row r="151" spans="2:3" ht="12.75">
      <c r="B151" s="23"/>
      <c r="C151" s="23"/>
    </row>
    <row r="152" spans="2:3" ht="12.75">
      <c r="B152" s="23"/>
      <c r="C152" s="23"/>
    </row>
    <row r="153" spans="2:3" ht="12.75">
      <c r="B153" s="23"/>
      <c r="C153" s="23"/>
    </row>
    <row r="154" spans="2:3" ht="12.75">
      <c r="B154" s="23"/>
      <c r="C154" s="23"/>
    </row>
    <row r="155" spans="2:3" ht="12.75">
      <c r="B155" s="23"/>
      <c r="C155" s="23"/>
    </row>
    <row r="156" spans="2:3" ht="12.75">
      <c r="B156" s="23"/>
      <c r="C156" s="23"/>
    </row>
    <row r="157" spans="2:3" ht="12.75">
      <c r="B157" s="23"/>
      <c r="C157" s="23"/>
    </row>
    <row r="158" spans="2:3" ht="12.75">
      <c r="B158" s="23"/>
      <c r="C158" s="23"/>
    </row>
    <row r="159" spans="2:3" ht="12.75">
      <c r="B159" s="23"/>
      <c r="C159" s="23"/>
    </row>
    <row r="160" spans="2:3" ht="12.75">
      <c r="B160" s="23"/>
      <c r="C160" s="23"/>
    </row>
    <row r="161" spans="2:3" ht="12.75">
      <c r="B161" s="23"/>
      <c r="C161" s="23"/>
    </row>
    <row r="162" spans="2:3" ht="12.75">
      <c r="B162" s="23"/>
      <c r="C162" s="23"/>
    </row>
    <row r="163" spans="2:3" ht="12.75">
      <c r="B163" s="23"/>
      <c r="C163" s="23"/>
    </row>
    <row r="164" spans="2:3" ht="12.75">
      <c r="B164" s="23"/>
      <c r="C164" s="23"/>
    </row>
    <row r="165" spans="2:3" ht="12.75">
      <c r="B165" s="23"/>
      <c r="C165" s="23"/>
    </row>
    <row r="166" spans="2:3" ht="12.75">
      <c r="B166" s="23"/>
      <c r="C166" s="23"/>
    </row>
    <row r="167" spans="2:3" ht="12.75">
      <c r="B167" s="23"/>
      <c r="C167" s="23"/>
    </row>
    <row r="168" spans="2:3" ht="12.75">
      <c r="B168" s="23"/>
      <c r="C168" s="23"/>
    </row>
    <row r="169" spans="2:3" ht="12.75">
      <c r="B169" s="23"/>
      <c r="C169" s="23"/>
    </row>
    <row r="170" spans="2:3" ht="12.75">
      <c r="B170" s="23"/>
      <c r="C170" s="23"/>
    </row>
    <row r="171" spans="2:3" ht="12.75">
      <c r="B171" s="23"/>
      <c r="C171" s="23"/>
    </row>
    <row r="172" spans="2:3" ht="12.75">
      <c r="B172" s="23"/>
      <c r="C172" s="23"/>
    </row>
    <row r="173" spans="2:3" ht="12.75">
      <c r="B173" s="23"/>
      <c r="C173" s="23"/>
    </row>
    <row r="174" spans="2:3" ht="12.75">
      <c r="B174" s="23"/>
      <c r="C174" s="23"/>
    </row>
    <row r="175" spans="2:3" ht="12.75">
      <c r="B175" s="23"/>
      <c r="C175" s="23"/>
    </row>
    <row r="176" spans="2:3" ht="12.75">
      <c r="B176" s="23"/>
      <c r="C176" s="23"/>
    </row>
    <row r="177" spans="2:3" ht="12.75">
      <c r="B177" s="23"/>
      <c r="C177" s="23"/>
    </row>
    <row r="178" spans="2:3" ht="12.75">
      <c r="B178" s="23"/>
      <c r="C178" s="23"/>
    </row>
    <row r="179" spans="2:3" ht="12.75">
      <c r="B179" s="23"/>
      <c r="C179" s="23"/>
    </row>
    <row r="180" spans="2:3" ht="12.75">
      <c r="B180" s="23"/>
      <c r="C180" s="23"/>
    </row>
    <row r="181" spans="2:3" ht="12.75">
      <c r="B181" s="23"/>
      <c r="C181" s="23"/>
    </row>
    <row r="182" spans="2:3" ht="12.75">
      <c r="B182" s="23"/>
      <c r="C182" s="23"/>
    </row>
    <row r="183" spans="2:3" ht="12.75">
      <c r="B183" s="23"/>
      <c r="C183" s="23"/>
    </row>
    <row r="184" spans="2:3" ht="12.75">
      <c r="B184" s="23"/>
      <c r="C184" s="23"/>
    </row>
    <row r="185" spans="2:3" ht="12.75">
      <c r="B185" s="23"/>
      <c r="C185" s="23"/>
    </row>
    <row r="186" spans="2:3" ht="12.75">
      <c r="B186" s="23"/>
      <c r="C186" s="23"/>
    </row>
    <row r="187" spans="2:3" ht="12.75">
      <c r="B187" s="23"/>
      <c r="C187" s="23"/>
    </row>
    <row r="188" spans="2:3" ht="12.75">
      <c r="B188" s="23"/>
      <c r="C188" s="23"/>
    </row>
    <row r="189" spans="2:3" ht="12.75">
      <c r="B189" s="23"/>
      <c r="C189" s="23"/>
    </row>
    <row r="190" spans="2:3" ht="12.75">
      <c r="B190" s="23"/>
      <c r="C190" s="23"/>
    </row>
    <row r="191" spans="2:3" ht="12.75">
      <c r="B191" s="23"/>
      <c r="C191" s="23"/>
    </row>
    <row r="192" spans="2:3" ht="12.75">
      <c r="B192" s="23"/>
      <c r="C192" s="23"/>
    </row>
    <row r="193" spans="2:3" ht="12.75">
      <c r="B193" s="23"/>
      <c r="C193" s="23"/>
    </row>
    <row r="194" spans="2:3" ht="12.75">
      <c r="B194" s="23"/>
      <c r="C194" s="23"/>
    </row>
    <row r="195" spans="2:3" ht="12.75">
      <c r="B195" s="23"/>
      <c r="C195" s="23"/>
    </row>
    <row r="196" spans="2:3" ht="12.75">
      <c r="B196" s="23"/>
      <c r="C196" s="23"/>
    </row>
    <row r="197" spans="2:3" ht="12.75">
      <c r="B197" s="23"/>
      <c r="C197" s="23"/>
    </row>
    <row r="198" spans="2:3" ht="12.75">
      <c r="B198" s="23"/>
      <c r="C198" s="23"/>
    </row>
    <row r="199" spans="2:3" ht="12.75">
      <c r="B199" s="23"/>
      <c r="C199" s="23"/>
    </row>
    <row r="200" spans="2:3" ht="12.75">
      <c r="B200" s="23"/>
      <c r="C200" s="23"/>
    </row>
    <row r="201" spans="2:3" ht="12.75">
      <c r="B201" s="23"/>
      <c r="C201" s="23"/>
    </row>
    <row r="202" spans="2:3" ht="12.75">
      <c r="B202" s="23"/>
      <c r="C202" s="23"/>
    </row>
    <row r="203" spans="2:3" ht="12.75">
      <c r="B203" s="23"/>
      <c r="C203" s="23"/>
    </row>
    <row r="204" spans="2:3" ht="12.75">
      <c r="B204" s="23"/>
      <c r="C204" s="23"/>
    </row>
    <row r="205" spans="2:3" ht="12.75">
      <c r="B205" s="23"/>
      <c r="C205" s="23"/>
    </row>
    <row r="206" spans="2:3" ht="12.75">
      <c r="B206" s="23"/>
      <c r="C206" s="23"/>
    </row>
    <row r="207" spans="2:3" ht="12.75">
      <c r="B207" s="23"/>
      <c r="C207" s="23"/>
    </row>
    <row r="208" spans="2:3" ht="12.75">
      <c r="B208" s="23"/>
      <c r="C208" s="23"/>
    </row>
    <row r="209" spans="2:3" ht="12.75">
      <c r="B209" s="23"/>
      <c r="C209" s="23"/>
    </row>
    <row r="210" spans="2:3" ht="12.75">
      <c r="B210" s="23"/>
      <c r="C210" s="23"/>
    </row>
    <row r="211" spans="2:3" ht="12.75">
      <c r="B211" s="23"/>
      <c r="C211" s="23"/>
    </row>
    <row r="212" spans="2:3" ht="12.75">
      <c r="B212" s="23"/>
      <c r="C212" s="23"/>
    </row>
    <row r="213" spans="2:3" ht="12.75">
      <c r="B213" s="23"/>
      <c r="C213" s="23"/>
    </row>
    <row r="214" spans="2:3" ht="12.75">
      <c r="B214" s="23"/>
      <c r="C214" s="23"/>
    </row>
    <row r="215" spans="2:3" ht="12.75">
      <c r="B215" s="23"/>
      <c r="C215" s="23"/>
    </row>
    <row r="216" spans="2:3" ht="12.75">
      <c r="B216" s="23"/>
      <c r="C216" s="23"/>
    </row>
    <row r="217" spans="2:3" ht="12.75">
      <c r="B217" s="23"/>
      <c r="C217" s="23"/>
    </row>
    <row r="218" spans="2:3" ht="12.75">
      <c r="B218" s="23"/>
      <c r="C218" s="23"/>
    </row>
    <row r="219" spans="2:3" ht="12.75">
      <c r="B219" s="23"/>
      <c r="C219" s="23"/>
    </row>
    <row r="220" spans="2:3" ht="12.75">
      <c r="B220" s="23"/>
      <c r="C220" s="23"/>
    </row>
    <row r="221" spans="2:3" ht="12.75">
      <c r="B221" s="23"/>
      <c r="C221" s="23"/>
    </row>
    <row r="222" spans="2:3" ht="12.75">
      <c r="B222" s="23"/>
      <c r="C222" s="23"/>
    </row>
    <row r="223" spans="2:3" ht="12.75">
      <c r="B223" s="23"/>
      <c r="C223" s="23"/>
    </row>
    <row r="224" spans="2:3" ht="12.75">
      <c r="B224" s="23"/>
      <c r="C224" s="23"/>
    </row>
    <row r="225" spans="2:3" ht="12.75">
      <c r="B225" s="23"/>
      <c r="C225" s="23"/>
    </row>
    <row r="226" spans="2:3" ht="12.75">
      <c r="B226" s="23"/>
      <c r="C226" s="23"/>
    </row>
    <row r="227" spans="2:3" ht="12.75">
      <c r="B227" s="23"/>
      <c r="C227" s="23"/>
    </row>
    <row r="228" spans="2:3" ht="12.75">
      <c r="B228" s="23"/>
      <c r="C228" s="23"/>
    </row>
    <row r="229" spans="2:3" ht="12.75">
      <c r="B229" s="23"/>
      <c r="C229" s="23"/>
    </row>
    <row r="230" spans="2:3" ht="12.75">
      <c r="B230" s="23"/>
      <c r="C230" s="23"/>
    </row>
    <row r="231" spans="2:3" ht="12.75">
      <c r="B231" s="23"/>
      <c r="C231" s="23"/>
    </row>
    <row r="232" spans="2:3" ht="12.75">
      <c r="B232" s="23"/>
      <c r="C232" s="23"/>
    </row>
    <row r="233" spans="2:3" ht="12.75">
      <c r="B233" s="23"/>
      <c r="C233" s="23"/>
    </row>
    <row r="234" spans="2:3" ht="12.75">
      <c r="B234" s="23"/>
      <c r="C234" s="23"/>
    </row>
    <row r="235" spans="2:3" ht="12.75">
      <c r="B235" s="23"/>
      <c r="C235" s="23"/>
    </row>
    <row r="236" spans="2:3" ht="12.75">
      <c r="B236" s="23"/>
      <c r="C236" s="23"/>
    </row>
    <row r="237" spans="2:3" ht="12.75">
      <c r="B237" s="23"/>
      <c r="C237" s="23"/>
    </row>
    <row r="238" spans="2:3" ht="12.75">
      <c r="B238" s="23"/>
      <c r="C238" s="23"/>
    </row>
    <row r="239" spans="2:3" ht="12.75">
      <c r="B239" s="23"/>
      <c r="C239" s="23"/>
    </row>
    <row r="240" spans="2:3" ht="12.75">
      <c r="B240" s="23"/>
      <c r="C240" s="23"/>
    </row>
    <row r="241" spans="2:3" ht="12.75">
      <c r="B241" s="23"/>
      <c r="C241" s="23"/>
    </row>
    <row r="242" spans="2:3" ht="12.75">
      <c r="B242" s="23"/>
      <c r="C242" s="23"/>
    </row>
    <row r="243" spans="2:3" ht="12.75">
      <c r="B243" s="23"/>
      <c r="C243" s="23"/>
    </row>
    <row r="244" spans="2:3" ht="12.75">
      <c r="B244" s="23"/>
      <c r="C244" s="23"/>
    </row>
    <row r="245" spans="2:3" ht="12.75">
      <c r="B245" s="23"/>
      <c r="C245" s="23"/>
    </row>
    <row r="246" spans="2:3" ht="12.75">
      <c r="B246" s="23"/>
      <c r="C246" s="23"/>
    </row>
    <row r="247" spans="2:3" ht="12.75">
      <c r="B247" s="23"/>
      <c r="C247" s="23"/>
    </row>
    <row r="248" spans="2:3" ht="12.75">
      <c r="B248" s="23"/>
      <c r="C248" s="23"/>
    </row>
    <row r="249" spans="2:3" ht="12.75">
      <c r="B249" s="23"/>
      <c r="C249" s="23"/>
    </row>
    <row r="250" spans="2:3" ht="12.75">
      <c r="B250" s="23"/>
      <c r="C250" s="23"/>
    </row>
    <row r="251" spans="2:3" ht="12.75">
      <c r="B251" s="23"/>
      <c r="C251" s="23"/>
    </row>
  </sheetData>
  <mergeCells count="1">
    <mergeCell ref="A6:C6"/>
  </mergeCells>
  <printOptions/>
  <pageMargins left="0.75" right="0.75" top="1" bottom="1" header="0.5" footer="0.5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81"/>
  <sheetViews>
    <sheetView zoomScale="75" zoomScaleNormal="75" workbookViewId="0" topLeftCell="B44">
      <selection activeCell="C71" sqref="C71"/>
    </sheetView>
  </sheetViews>
  <sheetFormatPr defaultColWidth="9.140625" defaultRowHeight="12.75"/>
  <cols>
    <col min="1" max="1" width="23.28125" style="30" hidden="1" customWidth="1"/>
    <col min="2" max="2" width="63.57421875" style="0" bestFit="1" customWidth="1"/>
    <col min="3" max="4" width="22.421875" style="0" customWidth="1"/>
  </cols>
  <sheetData>
    <row r="5" ht="13.5" thickBot="1"/>
    <row r="6" spans="1:4" ht="13.5" thickBot="1">
      <c r="A6" s="31"/>
      <c r="B6" s="67" t="s">
        <v>29</v>
      </c>
      <c r="C6" s="68"/>
      <c r="D6" s="69"/>
    </row>
    <row r="9" spans="2:4" ht="15.75">
      <c r="B9" s="1"/>
      <c r="C9" s="2" t="s">
        <v>1</v>
      </c>
      <c r="D9" s="2" t="s">
        <v>2</v>
      </c>
    </row>
    <row r="10" spans="2:4" ht="7.5" customHeight="1" thickBot="1">
      <c r="B10" s="3"/>
      <c r="C10" s="4"/>
      <c r="D10" s="4"/>
    </row>
    <row r="11" spans="2:4" ht="16.5" thickTop="1">
      <c r="B11" s="1" t="s">
        <v>30</v>
      </c>
      <c r="C11" s="5"/>
      <c r="D11" s="5"/>
    </row>
    <row r="12" spans="1:4" ht="15.75">
      <c r="A12" s="32" t="s">
        <v>31</v>
      </c>
      <c r="B12" s="6" t="s">
        <v>32</v>
      </c>
      <c r="C12" s="7">
        <v>15743450.45</v>
      </c>
      <c r="D12" s="7">
        <v>15074190.09</v>
      </c>
    </row>
    <row r="13" spans="1:4" ht="15.75">
      <c r="A13" s="32"/>
      <c r="B13" s="6" t="s">
        <v>33</v>
      </c>
      <c r="C13" s="7">
        <v>535578.8</v>
      </c>
      <c r="D13" s="7">
        <v>1151096.9</v>
      </c>
    </row>
    <row r="14" spans="1:4" ht="15.75" customHeight="1" hidden="1">
      <c r="A14" s="30">
        <v>582</v>
      </c>
      <c r="B14" s="6" t="s">
        <v>34</v>
      </c>
      <c r="C14" s="7"/>
      <c r="D14" s="7"/>
    </row>
    <row r="15" spans="1:4" ht="15.75">
      <c r="A15" s="32" t="s">
        <v>35</v>
      </c>
      <c r="B15" s="6" t="s">
        <v>36</v>
      </c>
      <c r="C15" s="7">
        <v>473746.47</v>
      </c>
      <c r="D15" s="7">
        <v>399995.76</v>
      </c>
    </row>
    <row r="16" spans="1:4" ht="15.75">
      <c r="A16" s="30">
        <v>579</v>
      </c>
      <c r="B16" s="6" t="s">
        <v>37</v>
      </c>
      <c r="C16" s="7">
        <v>8265.64</v>
      </c>
      <c r="D16" s="7">
        <v>18536.32</v>
      </c>
    </row>
    <row r="17" spans="1:4" ht="15.75">
      <c r="A17" s="30">
        <v>586</v>
      </c>
      <c r="B17" s="6" t="s">
        <v>38</v>
      </c>
      <c r="C17" s="7">
        <v>17364.35</v>
      </c>
      <c r="D17" s="7">
        <v>177979.85</v>
      </c>
    </row>
    <row r="18" spans="1:4" s="10" customFormat="1" ht="15.75">
      <c r="A18" s="33">
        <v>587</v>
      </c>
      <c r="B18" s="15" t="s">
        <v>39</v>
      </c>
      <c r="C18" s="7">
        <v>717702.29</v>
      </c>
      <c r="D18" s="7">
        <v>580434.9</v>
      </c>
    </row>
    <row r="19" spans="1:4" s="10" customFormat="1" ht="15.75">
      <c r="A19" s="33" t="s">
        <v>40</v>
      </c>
      <c r="B19" s="15" t="s">
        <v>41</v>
      </c>
      <c r="C19" s="7"/>
      <c r="D19" s="7"/>
    </row>
    <row r="20" spans="1:4" s="10" customFormat="1" ht="16.5" thickBot="1">
      <c r="A20" s="33"/>
      <c r="B20" s="15"/>
      <c r="C20" s="7"/>
      <c r="D20" s="7"/>
    </row>
    <row r="21" spans="1:4" s="10" customFormat="1" ht="16.5" thickBot="1">
      <c r="A21" s="33"/>
      <c r="B21" s="34" t="s">
        <v>42</v>
      </c>
      <c r="C21" s="9">
        <f>SUM(C12:C20)</f>
        <v>17496108</v>
      </c>
      <c r="D21" s="9">
        <f>SUM(D12:D20)</f>
        <v>17402233.82</v>
      </c>
    </row>
    <row r="22" spans="1:4" s="10" customFormat="1" ht="15.75">
      <c r="A22" s="33"/>
      <c r="B22" s="11"/>
      <c r="C22" s="12"/>
      <c r="D22" s="12"/>
    </row>
    <row r="23" spans="1:4" s="10" customFormat="1" ht="15.75">
      <c r="A23" s="33"/>
      <c r="B23" s="13" t="s">
        <v>43</v>
      </c>
      <c r="C23" s="14"/>
      <c r="D23" s="14"/>
    </row>
    <row r="24" spans="1:4" s="10" customFormat="1" ht="15.75">
      <c r="A24" s="33">
        <v>400</v>
      </c>
      <c r="B24" s="15" t="s">
        <v>44</v>
      </c>
      <c r="C24" s="16">
        <v>410531.75</v>
      </c>
      <c r="D24" s="16">
        <v>416071.02</v>
      </c>
    </row>
    <row r="25" spans="1:4" s="10" customFormat="1" ht="15.75">
      <c r="A25" s="35" t="s">
        <v>45</v>
      </c>
      <c r="B25" s="15" t="s">
        <v>46</v>
      </c>
      <c r="C25" s="16">
        <v>2095632.15</v>
      </c>
      <c r="D25" s="16">
        <v>2260486.62</v>
      </c>
    </row>
    <row r="26" spans="1:4" s="10" customFormat="1" ht="15.75">
      <c r="A26" s="33">
        <v>420</v>
      </c>
      <c r="B26" s="15" t="s">
        <v>47</v>
      </c>
      <c r="C26" s="16">
        <v>454305.09</v>
      </c>
      <c r="D26" s="16">
        <v>411455.46</v>
      </c>
    </row>
    <row r="27" spans="1:4" s="10" customFormat="1" ht="15.75">
      <c r="A27" s="33">
        <v>430</v>
      </c>
      <c r="B27" s="15" t="s">
        <v>48</v>
      </c>
      <c r="C27" s="16">
        <v>116521.68</v>
      </c>
      <c r="D27" s="16">
        <v>78317.33</v>
      </c>
    </row>
    <row r="28" spans="1:4" s="10" customFormat="1" ht="15.75">
      <c r="A28" s="35" t="s">
        <v>49</v>
      </c>
      <c r="B28" s="15" t="s">
        <v>50</v>
      </c>
      <c r="C28" s="16">
        <v>9952216.72</v>
      </c>
      <c r="D28" s="16">
        <v>9671444.77</v>
      </c>
    </row>
    <row r="29" spans="1:4" s="10" customFormat="1" ht="15.75">
      <c r="A29" s="35" t="s">
        <v>51</v>
      </c>
      <c r="B29" s="15" t="s">
        <v>52</v>
      </c>
      <c r="C29" s="16">
        <v>327651.92</v>
      </c>
      <c r="D29" s="16">
        <v>353504.85</v>
      </c>
    </row>
    <row r="30" spans="1:4" s="10" customFormat="1" ht="15.75">
      <c r="A30" s="35" t="s">
        <v>53</v>
      </c>
      <c r="B30" s="15" t="s">
        <v>54</v>
      </c>
      <c r="C30" s="16">
        <v>157605.7</v>
      </c>
      <c r="D30" s="16">
        <v>134094.02</v>
      </c>
    </row>
    <row r="31" spans="1:4" s="10" customFormat="1" ht="15.75">
      <c r="A31" s="35" t="s">
        <v>55</v>
      </c>
      <c r="B31" s="15" t="s">
        <v>56</v>
      </c>
      <c r="C31" s="16">
        <v>986274.85</v>
      </c>
      <c r="D31" s="16">
        <v>1281610.59</v>
      </c>
    </row>
    <row r="32" spans="1:4" s="10" customFormat="1" ht="15.75">
      <c r="A32" s="33"/>
      <c r="B32" s="15" t="s">
        <v>57</v>
      </c>
      <c r="C32" s="16">
        <v>51953.3</v>
      </c>
      <c r="D32" s="16"/>
    </row>
    <row r="33" spans="1:4" s="10" customFormat="1" ht="15.75">
      <c r="A33" s="33"/>
      <c r="B33" s="15" t="s">
        <v>58</v>
      </c>
      <c r="C33" s="16"/>
      <c r="D33" s="16"/>
    </row>
    <row r="34" spans="1:4" s="10" customFormat="1" ht="15.75">
      <c r="A34" s="33" t="s">
        <v>59</v>
      </c>
      <c r="B34" s="15" t="s">
        <v>60</v>
      </c>
      <c r="C34" s="16">
        <v>1384525.43</v>
      </c>
      <c r="D34" s="16">
        <v>1635988.4</v>
      </c>
    </row>
    <row r="35" spans="1:4" s="10" customFormat="1" ht="16.5" thickBot="1">
      <c r="A35" s="33"/>
      <c r="B35" s="15"/>
      <c r="C35" s="16"/>
      <c r="D35" s="16"/>
    </row>
    <row r="36" spans="1:4" s="19" customFormat="1" ht="16.5" thickBot="1">
      <c r="A36" s="36"/>
      <c r="B36" s="17" t="s">
        <v>61</v>
      </c>
      <c r="C36" s="37">
        <f>SUM(C24:C35)</f>
        <v>15937218.59</v>
      </c>
      <c r="D36" s="37">
        <f>SUM(D24:D35)</f>
        <v>16242973.059999999</v>
      </c>
    </row>
    <row r="37" spans="2:4" ht="16.5" thickBot="1">
      <c r="B37" s="20"/>
      <c r="C37" s="21"/>
      <c r="D37" s="21"/>
    </row>
    <row r="38" spans="2:4" ht="16.5" thickBot="1">
      <c r="B38" s="38" t="s">
        <v>62</v>
      </c>
      <c r="C38" s="37">
        <f>C21-C36</f>
        <v>1558889.4100000001</v>
      </c>
      <c r="D38" s="37">
        <f>D21-D36</f>
        <v>1159260.7600000016</v>
      </c>
    </row>
    <row r="39" spans="2:4" ht="15.75">
      <c r="B39" s="22"/>
      <c r="C39" s="23"/>
      <c r="D39" s="23"/>
    </row>
    <row r="40" spans="2:4" ht="15.75">
      <c r="B40" s="1" t="s">
        <v>63</v>
      </c>
      <c r="C40" s="24"/>
      <c r="D40" s="24"/>
    </row>
    <row r="41" spans="1:4" ht="15.75">
      <c r="A41" s="30">
        <v>590</v>
      </c>
      <c r="B41" s="6" t="s">
        <v>64</v>
      </c>
      <c r="C41" s="39">
        <v>127011.16</v>
      </c>
      <c r="D41" s="39">
        <v>197845.85</v>
      </c>
    </row>
    <row r="42" spans="1:4" ht="15.75">
      <c r="A42" s="32"/>
      <c r="B42" s="6" t="s">
        <v>65</v>
      </c>
      <c r="C42" s="39"/>
      <c r="D42" s="39"/>
    </row>
    <row r="43" spans="1:4" ht="15.75">
      <c r="A43" s="32" t="s">
        <v>66</v>
      </c>
      <c r="B43" s="6" t="s">
        <v>67</v>
      </c>
      <c r="C43" s="39">
        <v>-30448.41</v>
      </c>
      <c r="D43" s="39">
        <v>-61422.69</v>
      </c>
    </row>
    <row r="44" spans="1:4" ht="16.5" thickBot="1">
      <c r="A44" s="32" t="s">
        <v>68</v>
      </c>
      <c r="B44" s="6" t="s">
        <v>69</v>
      </c>
      <c r="C44" s="39">
        <v>-0.17</v>
      </c>
      <c r="D44" s="39">
        <v>-336.67</v>
      </c>
    </row>
    <row r="45" spans="2:4" ht="16.5" thickBot="1">
      <c r="B45" s="17" t="s">
        <v>70</v>
      </c>
      <c r="C45" s="25">
        <f>SUM(C41:C44)</f>
        <v>96562.58</v>
      </c>
      <c r="D45" s="25">
        <f>SUM(D41:D44)</f>
        <v>136086.49</v>
      </c>
    </row>
    <row r="46" spans="2:4" ht="15.75">
      <c r="B46" s="22"/>
      <c r="C46" s="23"/>
      <c r="D46" s="23"/>
    </row>
    <row r="47" spans="2:4" ht="15.75">
      <c r="B47" s="1" t="s">
        <v>71</v>
      </c>
      <c r="C47" s="24"/>
      <c r="D47" s="24"/>
    </row>
    <row r="48" spans="2:4" ht="15.75">
      <c r="B48" s="6" t="s">
        <v>72</v>
      </c>
      <c r="C48" s="39"/>
      <c r="D48" s="39"/>
    </row>
    <row r="49" spans="2:4" ht="15.75">
      <c r="B49" s="6" t="s">
        <v>73</v>
      </c>
      <c r="C49" s="39"/>
      <c r="D49" s="39"/>
    </row>
    <row r="50" spans="2:4" ht="13.5" customHeight="1" thickBot="1">
      <c r="B50" s="40"/>
      <c r="C50" s="41"/>
      <c r="D50" s="41"/>
    </row>
    <row r="51" spans="2:4" ht="16.5" thickBot="1">
      <c r="B51" s="17" t="s">
        <v>74</v>
      </c>
      <c r="C51" s="25">
        <f>SUM(C48:C50)</f>
        <v>0</v>
      </c>
      <c r="D51" s="25">
        <f>SUM(D48:D50)</f>
        <v>0</v>
      </c>
    </row>
    <row r="52" spans="2:4" ht="15.75">
      <c r="B52" s="22"/>
      <c r="C52" s="23"/>
      <c r="D52" s="23"/>
    </row>
    <row r="53" spans="2:4" ht="15.75">
      <c r="B53" s="1" t="s">
        <v>75</v>
      </c>
      <c r="C53" s="24"/>
      <c r="D53" s="24"/>
    </row>
    <row r="54" spans="2:4" ht="15.75">
      <c r="B54" s="6" t="s">
        <v>76</v>
      </c>
      <c r="C54" s="39"/>
      <c r="D54" s="39">
        <v>-684</v>
      </c>
    </row>
    <row r="55" spans="2:4" ht="15.75">
      <c r="B55" s="6" t="s">
        <v>77</v>
      </c>
      <c r="C55" s="39">
        <v>13857.8</v>
      </c>
      <c r="D55" s="39">
        <v>0</v>
      </c>
    </row>
    <row r="56" spans="2:4" ht="15.75">
      <c r="B56" s="6" t="s">
        <v>78</v>
      </c>
      <c r="C56" s="39"/>
      <c r="D56" s="39">
        <v>0</v>
      </c>
    </row>
    <row r="57" spans="2:4" ht="15.75">
      <c r="B57" s="6" t="s">
        <v>79</v>
      </c>
      <c r="C57" s="39"/>
      <c r="D57" s="39">
        <v>0</v>
      </c>
    </row>
    <row r="58" spans="2:4" ht="16.5" thickBot="1">
      <c r="B58" s="6" t="s">
        <v>80</v>
      </c>
      <c r="C58" s="39">
        <v>-269290.67</v>
      </c>
      <c r="D58" s="39">
        <v>-72040.49</v>
      </c>
    </row>
    <row r="59" spans="1:4" ht="15.75" customHeight="1" hidden="1">
      <c r="A59" s="30">
        <v>591</v>
      </c>
      <c r="B59" s="6" t="s">
        <v>81</v>
      </c>
      <c r="C59" s="39" t="e">
        <f>SUM(#REF!)</f>
        <v>#REF!</v>
      </c>
      <c r="D59" s="39" t="e">
        <f>SUM(#REF!)</f>
        <v>#REF!</v>
      </c>
    </row>
    <row r="60" spans="1:4" ht="15.75" customHeight="1" hidden="1">
      <c r="A60" s="30">
        <v>458</v>
      </c>
      <c r="B60" s="6" t="s">
        <v>82</v>
      </c>
      <c r="C60" s="39" t="e">
        <f>SUM(#REF!)</f>
        <v>#REF!</v>
      </c>
      <c r="D60" s="39" t="e">
        <f>SUM(#REF!)</f>
        <v>#REF!</v>
      </c>
    </row>
    <row r="61" spans="2:4" ht="16.5" thickBot="1">
      <c r="B61" s="17" t="s">
        <v>83</v>
      </c>
      <c r="C61" s="25">
        <f>SUM(C54:C58)</f>
        <v>-255432.87</v>
      </c>
      <c r="D61" s="25">
        <f>SUM(D54:D58)</f>
        <v>-72724.49</v>
      </c>
    </row>
    <row r="62" spans="2:4" ht="15.75">
      <c r="B62" s="22"/>
      <c r="C62" s="23"/>
      <c r="D62" s="23"/>
    </row>
    <row r="63" spans="2:4" ht="16.5" thickBot="1">
      <c r="B63" s="42" t="s">
        <v>84</v>
      </c>
      <c r="C63" s="43">
        <f>C38+C45+C61</f>
        <v>1400019.12</v>
      </c>
      <c r="D63" s="43">
        <f>D38+D45+D61</f>
        <v>1222622.7600000016</v>
      </c>
    </row>
    <row r="64" spans="1:4" ht="15.75">
      <c r="A64" s="32" t="s">
        <v>85</v>
      </c>
      <c r="B64" s="44" t="s">
        <v>86</v>
      </c>
      <c r="C64" s="45">
        <v>658935.43</v>
      </c>
      <c r="D64" s="45">
        <v>632521.64</v>
      </c>
    </row>
    <row r="65" spans="2:4" ht="16.5" thickBot="1">
      <c r="B65" s="22"/>
      <c r="C65" s="23"/>
      <c r="D65" s="23"/>
    </row>
    <row r="66" spans="2:4" ht="15.75">
      <c r="B66" s="46"/>
      <c r="C66" s="47"/>
      <c r="D66" s="47"/>
    </row>
    <row r="67" spans="2:4" ht="16.5" thickBot="1">
      <c r="B67" s="48" t="s">
        <v>87</v>
      </c>
      <c r="C67" s="49">
        <f>C63-C64</f>
        <v>741083.6900000001</v>
      </c>
      <c r="D67" s="49">
        <f>D63-D64</f>
        <v>590101.1200000016</v>
      </c>
    </row>
    <row r="68" spans="2:4" ht="16.5" thickTop="1">
      <c r="B68" s="22"/>
      <c r="C68" s="23"/>
      <c r="D68" s="23"/>
    </row>
    <row r="69" spans="3:4" ht="12.75">
      <c r="C69" s="23"/>
      <c r="D69" s="23"/>
    </row>
    <row r="70" spans="3:4" ht="12.75">
      <c r="C70" s="23"/>
      <c r="D70" s="23"/>
    </row>
    <row r="71" spans="3:4" ht="12.75">
      <c r="C71" s="23"/>
      <c r="D71" s="23"/>
    </row>
    <row r="72" spans="3:4" ht="12.75">
      <c r="C72" s="23"/>
      <c r="D72" s="23"/>
    </row>
    <row r="73" spans="3:4" ht="12.75">
      <c r="C73" s="23"/>
      <c r="D73" s="23"/>
    </row>
    <row r="74" spans="3:4" ht="12.75">
      <c r="C74" s="23"/>
      <c r="D74" s="23"/>
    </row>
    <row r="75" spans="3:4" ht="12.75">
      <c r="C75" s="23"/>
      <c r="D75" s="23"/>
    </row>
    <row r="76" spans="3:4" ht="12.75">
      <c r="C76" s="23"/>
      <c r="D76" s="23"/>
    </row>
    <row r="77" spans="3:4" ht="12.75">
      <c r="C77" s="23"/>
      <c r="D77" s="23"/>
    </row>
    <row r="78" spans="3:4" ht="12.75">
      <c r="C78" s="23"/>
      <c r="D78" s="23"/>
    </row>
    <row r="79" spans="3:4" ht="12.75">
      <c r="C79" s="23"/>
      <c r="D79" s="23"/>
    </row>
    <row r="80" spans="3:4" ht="12.75">
      <c r="C80" s="23"/>
      <c r="D80" s="23"/>
    </row>
    <row r="81" spans="3:4" ht="12.75">
      <c r="C81" s="23"/>
      <c r="D81" s="23"/>
    </row>
    <row r="82" spans="3:4" ht="12.75">
      <c r="C82" s="23"/>
      <c r="D82" s="23"/>
    </row>
    <row r="83" spans="3:4" ht="12.75">
      <c r="C83" s="23"/>
      <c r="D83" s="23"/>
    </row>
    <row r="84" spans="3:4" ht="12.75">
      <c r="C84" s="23"/>
      <c r="D84" s="23"/>
    </row>
    <row r="85" spans="3:4" ht="12.75">
      <c r="C85" s="23"/>
      <c r="D85" s="23"/>
    </row>
    <row r="86" spans="3:4" ht="12.75">
      <c r="C86" s="23"/>
      <c r="D86" s="23"/>
    </row>
    <row r="87" spans="3:4" ht="12.75">
      <c r="C87" s="23"/>
      <c r="D87" s="23"/>
    </row>
    <row r="88" spans="3:4" ht="12.75">
      <c r="C88" s="23"/>
      <c r="D88" s="23"/>
    </row>
    <row r="89" spans="3:4" ht="12.75">
      <c r="C89" s="23"/>
      <c r="D89" s="23"/>
    </row>
    <row r="90" spans="3:4" ht="12.75">
      <c r="C90" s="23"/>
      <c r="D90" s="23"/>
    </row>
    <row r="91" spans="3:4" ht="12.75">
      <c r="C91" s="23"/>
      <c r="D91" s="23"/>
    </row>
    <row r="92" spans="3:4" ht="12.75">
      <c r="C92" s="23"/>
      <c r="D92" s="23"/>
    </row>
    <row r="93" spans="3:4" ht="12.75">
      <c r="C93" s="23"/>
      <c r="D93" s="23"/>
    </row>
    <row r="94" spans="3:4" ht="12.75">
      <c r="C94" s="23"/>
      <c r="D94" s="23"/>
    </row>
    <row r="95" spans="3:4" ht="12.75">
      <c r="C95" s="23"/>
      <c r="D95" s="23"/>
    </row>
    <row r="96" spans="3:4" ht="12.75">
      <c r="C96" s="23"/>
      <c r="D96" s="23"/>
    </row>
    <row r="97" spans="3:4" ht="12.75">
      <c r="C97" s="23"/>
      <c r="D97" s="23"/>
    </row>
    <row r="98" spans="3:4" ht="12.75">
      <c r="C98" s="23"/>
      <c r="D98" s="23"/>
    </row>
    <row r="99" spans="3:4" ht="12.75">
      <c r="C99" s="23"/>
      <c r="D99" s="23"/>
    </row>
    <row r="100" spans="3:4" ht="12.75">
      <c r="C100" s="23"/>
      <c r="D100" s="23"/>
    </row>
    <row r="101" spans="3:4" ht="12.75">
      <c r="C101" s="23"/>
      <c r="D101" s="23"/>
    </row>
    <row r="102" spans="3:4" ht="12.75">
      <c r="C102" s="23"/>
      <c r="D102" s="23"/>
    </row>
    <row r="103" spans="3:4" ht="12.75">
      <c r="C103" s="23"/>
      <c r="D103" s="23"/>
    </row>
    <row r="104" spans="3:4" ht="12.75">
      <c r="C104" s="23"/>
      <c r="D104" s="23"/>
    </row>
    <row r="105" spans="3:4" ht="12.75">
      <c r="C105" s="23"/>
      <c r="D105" s="23"/>
    </row>
    <row r="106" spans="3:4" ht="12.75">
      <c r="C106" s="23"/>
      <c r="D106" s="23"/>
    </row>
    <row r="107" spans="3:4" ht="12.75">
      <c r="C107" s="23"/>
      <c r="D107" s="23"/>
    </row>
    <row r="108" spans="3:4" ht="12.75">
      <c r="C108" s="23"/>
      <c r="D108" s="23"/>
    </row>
    <row r="109" spans="3:4" ht="12.75">
      <c r="C109" s="23"/>
      <c r="D109" s="23"/>
    </row>
    <row r="110" spans="3:4" ht="12.75">
      <c r="C110" s="23"/>
      <c r="D110" s="23"/>
    </row>
    <row r="111" spans="3:4" ht="12.75">
      <c r="C111" s="23"/>
      <c r="D111" s="23"/>
    </row>
    <row r="112" spans="3:4" ht="12.75">
      <c r="C112" s="23"/>
      <c r="D112" s="23"/>
    </row>
    <row r="113" spans="3:4" ht="12.75">
      <c r="C113" s="23"/>
      <c r="D113" s="23"/>
    </row>
    <row r="114" spans="3:4" ht="12.75">
      <c r="C114" s="23"/>
      <c r="D114" s="23"/>
    </row>
    <row r="115" spans="3:4" ht="12.75">
      <c r="C115" s="23"/>
      <c r="D115" s="23"/>
    </row>
    <row r="116" spans="3:4" ht="12.75">
      <c r="C116" s="23"/>
      <c r="D116" s="23"/>
    </row>
    <row r="117" spans="3:4" ht="12.75">
      <c r="C117" s="23"/>
      <c r="D117" s="23"/>
    </row>
    <row r="118" spans="3:4" ht="12.75">
      <c r="C118" s="23"/>
      <c r="D118" s="23"/>
    </row>
    <row r="119" spans="3:4" ht="12.75">
      <c r="C119" s="23"/>
      <c r="D119" s="23"/>
    </row>
    <row r="120" spans="3:4" ht="12.75">
      <c r="C120" s="23"/>
      <c r="D120" s="23"/>
    </row>
    <row r="121" spans="3:4" ht="12.75">
      <c r="C121" s="23"/>
      <c r="D121" s="23"/>
    </row>
    <row r="122" spans="3:4" ht="12.75">
      <c r="C122" s="23"/>
      <c r="D122" s="23"/>
    </row>
    <row r="123" spans="3:4" ht="12.75">
      <c r="C123" s="23"/>
      <c r="D123" s="23"/>
    </row>
    <row r="124" spans="3:4" ht="12.75">
      <c r="C124" s="23"/>
      <c r="D124" s="23"/>
    </row>
    <row r="125" spans="3:4" ht="12.75">
      <c r="C125" s="23"/>
      <c r="D125" s="23"/>
    </row>
    <row r="126" spans="3:4" ht="12.75">
      <c r="C126" s="23"/>
      <c r="D126" s="23"/>
    </row>
    <row r="127" spans="3:4" ht="12.75">
      <c r="C127" s="23"/>
      <c r="D127" s="23"/>
    </row>
    <row r="128" spans="3:4" ht="12.75">
      <c r="C128" s="23"/>
      <c r="D128" s="23"/>
    </row>
    <row r="129" spans="3:4" ht="12.75">
      <c r="C129" s="23"/>
      <c r="D129" s="23"/>
    </row>
    <row r="130" spans="3:4" ht="12.75">
      <c r="C130" s="23"/>
      <c r="D130" s="23"/>
    </row>
    <row r="131" spans="3:4" ht="12.75">
      <c r="C131" s="23"/>
      <c r="D131" s="23"/>
    </row>
    <row r="132" spans="3:4" ht="12.75">
      <c r="C132" s="23"/>
      <c r="D132" s="23"/>
    </row>
    <row r="133" spans="3:4" ht="12.75">
      <c r="C133" s="23"/>
      <c r="D133" s="23"/>
    </row>
    <row r="134" spans="3:4" ht="12.75">
      <c r="C134" s="23"/>
      <c r="D134" s="23"/>
    </row>
    <row r="135" spans="3:4" ht="12.75">
      <c r="C135" s="23"/>
      <c r="D135" s="23"/>
    </row>
    <row r="136" spans="3:4" ht="12.75">
      <c r="C136" s="23"/>
      <c r="D136" s="23"/>
    </row>
    <row r="137" spans="3:4" ht="12.75">
      <c r="C137" s="23"/>
      <c r="D137" s="23"/>
    </row>
    <row r="138" spans="3:4" ht="12.75">
      <c r="C138" s="23"/>
      <c r="D138" s="23"/>
    </row>
    <row r="139" spans="3:4" ht="12.75">
      <c r="C139" s="23"/>
      <c r="D139" s="23"/>
    </row>
    <row r="140" spans="3:4" ht="12.75">
      <c r="C140" s="23"/>
      <c r="D140" s="23"/>
    </row>
    <row r="141" spans="3:4" ht="12.75">
      <c r="C141" s="23"/>
      <c r="D141" s="23"/>
    </row>
    <row r="142" spans="3:4" ht="12.75">
      <c r="C142" s="23"/>
      <c r="D142" s="23"/>
    </row>
    <row r="143" spans="3:4" ht="12.75">
      <c r="C143" s="23"/>
      <c r="D143" s="23"/>
    </row>
    <row r="144" spans="3:4" ht="12.75">
      <c r="C144" s="23"/>
      <c r="D144" s="23"/>
    </row>
    <row r="145" spans="3:4" ht="12.75">
      <c r="C145" s="23"/>
      <c r="D145" s="23"/>
    </row>
    <row r="146" spans="3:4" ht="12.75">
      <c r="C146" s="23"/>
      <c r="D146" s="23"/>
    </row>
    <row r="147" spans="3:4" ht="12.75">
      <c r="C147" s="23"/>
      <c r="D147" s="23"/>
    </row>
    <row r="148" spans="3:4" ht="12.75">
      <c r="C148" s="23"/>
      <c r="D148" s="23"/>
    </row>
    <row r="149" spans="3:4" ht="12.75">
      <c r="C149" s="23"/>
      <c r="D149" s="23"/>
    </row>
    <row r="150" spans="3:4" ht="12.75">
      <c r="C150" s="23"/>
      <c r="D150" s="23"/>
    </row>
    <row r="151" spans="3:4" ht="12.75">
      <c r="C151" s="23"/>
      <c r="D151" s="23"/>
    </row>
    <row r="152" spans="3:4" ht="12.75">
      <c r="C152" s="23"/>
      <c r="D152" s="23"/>
    </row>
    <row r="153" spans="3:4" ht="12.75">
      <c r="C153" s="23"/>
      <c r="D153" s="23"/>
    </row>
    <row r="154" spans="3:4" ht="12.75">
      <c r="C154" s="23"/>
      <c r="D154" s="23"/>
    </row>
    <row r="155" spans="3:4" ht="12.75">
      <c r="C155" s="23"/>
      <c r="D155" s="23"/>
    </row>
    <row r="156" spans="3:4" ht="12.75">
      <c r="C156" s="23"/>
      <c r="D156" s="23"/>
    </row>
    <row r="157" spans="3:4" ht="12.75">
      <c r="C157" s="23"/>
      <c r="D157" s="23"/>
    </row>
    <row r="158" spans="3:4" ht="12.75">
      <c r="C158" s="23"/>
      <c r="D158" s="23"/>
    </row>
    <row r="159" spans="3:4" ht="12.75">
      <c r="C159" s="23"/>
      <c r="D159" s="23"/>
    </row>
    <row r="160" spans="3:4" ht="12.75">
      <c r="C160" s="23"/>
      <c r="D160" s="23"/>
    </row>
    <row r="161" spans="3:4" ht="12.75">
      <c r="C161" s="23"/>
      <c r="D161" s="23"/>
    </row>
    <row r="162" spans="3:4" ht="12.75">
      <c r="C162" s="23"/>
      <c r="D162" s="23"/>
    </row>
    <row r="163" spans="3:4" ht="12.75">
      <c r="C163" s="23"/>
      <c r="D163" s="23"/>
    </row>
    <row r="164" spans="3:4" ht="12.75">
      <c r="C164" s="23"/>
      <c r="D164" s="23"/>
    </row>
    <row r="165" spans="3:4" ht="12.75">
      <c r="C165" s="23"/>
      <c r="D165" s="23"/>
    </row>
    <row r="166" spans="3:4" ht="12.75">
      <c r="C166" s="23"/>
      <c r="D166" s="23"/>
    </row>
    <row r="167" spans="3:4" ht="12.75">
      <c r="C167" s="23"/>
      <c r="D167" s="23"/>
    </row>
    <row r="168" spans="3:4" ht="12.75">
      <c r="C168" s="23"/>
      <c r="D168" s="23"/>
    </row>
    <row r="169" spans="3:4" ht="12.75">
      <c r="C169" s="23"/>
      <c r="D169" s="23"/>
    </row>
    <row r="170" spans="3:4" ht="12.75">
      <c r="C170" s="23"/>
      <c r="D170" s="23"/>
    </row>
    <row r="171" spans="3:4" ht="12.75">
      <c r="C171" s="23"/>
      <c r="D171" s="23"/>
    </row>
    <row r="172" spans="3:4" ht="12.75">
      <c r="C172" s="23"/>
      <c r="D172" s="23"/>
    </row>
    <row r="173" spans="3:4" ht="12.75">
      <c r="C173" s="23"/>
      <c r="D173" s="23"/>
    </row>
    <row r="174" spans="3:4" ht="12.75">
      <c r="C174" s="23"/>
      <c r="D174" s="23"/>
    </row>
    <row r="175" spans="3:4" ht="12.75">
      <c r="C175" s="23"/>
      <c r="D175" s="23"/>
    </row>
    <row r="176" spans="3:4" ht="12.75">
      <c r="C176" s="23"/>
      <c r="D176" s="23"/>
    </row>
    <row r="177" spans="3:4" ht="12.75">
      <c r="C177" s="23"/>
      <c r="D177" s="23"/>
    </row>
    <row r="178" spans="3:4" ht="12.75">
      <c r="C178" s="23"/>
      <c r="D178" s="23"/>
    </row>
    <row r="179" spans="3:4" ht="12.75">
      <c r="C179" s="23"/>
      <c r="D179" s="23"/>
    </row>
    <row r="180" spans="3:4" ht="12.75">
      <c r="C180" s="23"/>
      <c r="D180" s="23"/>
    </row>
    <row r="181" spans="3:4" ht="12.75">
      <c r="C181" s="23"/>
      <c r="D181" s="23"/>
    </row>
    <row r="182" spans="3:4" ht="12.75">
      <c r="C182" s="23"/>
      <c r="D182" s="23"/>
    </row>
    <row r="183" spans="3:4" ht="12.75">
      <c r="C183" s="23"/>
      <c r="D183" s="23"/>
    </row>
    <row r="184" spans="3:4" ht="12.75">
      <c r="C184" s="23"/>
      <c r="D184" s="23"/>
    </row>
    <row r="185" spans="3:4" ht="12.75">
      <c r="C185" s="23"/>
      <c r="D185" s="23"/>
    </row>
    <row r="186" spans="3:4" ht="12.75">
      <c r="C186" s="23"/>
      <c r="D186" s="23"/>
    </row>
    <row r="187" spans="3:4" ht="12.75">
      <c r="C187" s="23"/>
      <c r="D187" s="23"/>
    </row>
    <row r="188" spans="3:4" ht="12.75">
      <c r="C188" s="23"/>
      <c r="D188" s="23"/>
    </row>
    <row r="189" spans="3:4" ht="12.75">
      <c r="C189" s="23"/>
      <c r="D189" s="23"/>
    </row>
    <row r="190" spans="3:4" ht="12.75">
      <c r="C190" s="23"/>
      <c r="D190" s="23"/>
    </row>
    <row r="191" spans="3:4" ht="12.75">
      <c r="C191" s="23"/>
      <c r="D191" s="23"/>
    </row>
    <row r="192" spans="3:4" ht="12.75">
      <c r="C192" s="23"/>
      <c r="D192" s="23"/>
    </row>
    <row r="193" spans="3:4" ht="12.75">
      <c r="C193" s="23"/>
      <c r="D193" s="23"/>
    </row>
    <row r="194" spans="3:4" ht="12.75">
      <c r="C194" s="23"/>
      <c r="D194" s="23"/>
    </row>
    <row r="195" spans="3:4" ht="12.75">
      <c r="C195" s="23"/>
      <c r="D195" s="23"/>
    </row>
    <row r="196" spans="3:4" ht="12.75">
      <c r="C196" s="23"/>
      <c r="D196" s="23"/>
    </row>
    <row r="197" spans="3:4" ht="12.75">
      <c r="C197" s="23"/>
      <c r="D197" s="23"/>
    </row>
    <row r="198" spans="3:4" ht="12.75">
      <c r="C198" s="23"/>
      <c r="D198" s="23"/>
    </row>
    <row r="199" spans="3:4" ht="12.75">
      <c r="C199" s="23"/>
      <c r="D199" s="23"/>
    </row>
    <row r="200" spans="3:4" ht="12.75">
      <c r="C200" s="23"/>
      <c r="D200" s="23"/>
    </row>
    <row r="201" spans="3:4" ht="12.75">
      <c r="C201" s="23"/>
      <c r="D201" s="23"/>
    </row>
    <row r="202" spans="3:4" ht="12.75">
      <c r="C202" s="23"/>
      <c r="D202" s="23"/>
    </row>
    <row r="203" spans="3:4" ht="12.75">
      <c r="C203" s="23"/>
      <c r="D203" s="23"/>
    </row>
    <row r="204" spans="3:4" ht="12.75">
      <c r="C204" s="23"/>
      <c r="D204" s="23"/>
    </row>
    <row r="205" spans="3:4" ht="12.75">
      <c r="C205" s="23"/>
      <c r="D205" s="23"/>
    </row>
    <row r="206" spans="3:4" ht="12.75">
      <c r="C206" s="23"/>
      <c r="D206" s="23"/>
    </row>
    <row r="207" spans="3:4" ht="12.75">
      <c r="C207" s="23"/>
      <c r="D207" s="23"/>
    </row>
    <row r="208" spans="3:4" ht="12.75">
      <c r="C208" s="23"/>
      <c r="D208" s="23"/>
    </row>
    <row r="209" spans="3:4" ht="12.75">
      <c r="C209" s="23"/>
      <c r="D209" s="23"/>
    </row>
    <row r="210" spans="3:4" ht="12.75">
      <c r="C210" s="23"/>
      <c r="D210" s="23"/>
    </row>
    <row r="211" spans="3:4" ht="12.75">
      <c r="C211" s="23"/>
      <c r="D211" s="23"/>
    </row>
    <row r="212" spans="3:4" ht="12.75">
      <c r="C212" s="23"/>
      <c r="D212" s="23"/>
    </row>
    <row r="213" spans="3:4" ht="12.75">
      <c r="C213" s="23"/>
      <c r="D213" s="23"/>
    </row>
    <row r="214" spans="3:4" ht="12.75">
      <c r="C214" s="23"/>
      <c r="D214" s="23"/>
    </row>
    <row r="215" spans="3:4" ht="12.75">
      <c r="C215" s="23"/>
      <c r="D215" s="23"/>
    </row>
    <row r="216" spans="3:4" ht="12.75">
      <c r="C216" s="23"/>
      <c r="D216" s="23"/>
    </row>
    <row r="217" spans="3:4" ht="12.75">
      <c r="C217" s="23"/>
      <c r="D217" s="23"/>
    </row>
    <row r="218" spans="3:4" ht="12.75">
      <c r="C218" s="23"/>
      <c r="D218" s="23"/>
    </row>
    <row r="219" spans="3:4" ht="12.75">
      <c r="C219" s="23"/>
      <c r="D219" s="23"/>
    </row>
    <row r="220" spans="3:4" ht="12.75">
      <c r="C220" s="23"/>
      <c r="D220" s="23"/>
    </row>
    <row r="221" spans="3:4" ht="12.75">
      <c r="C221" s="23"/>
      <c r="D221" s="23"/>
    </row>
    <row r="222" spans="3:4" ht="12.75">
      <c r="C222" s="23"/>
      <c r="D222" s="23"/>
    </row>
    <row r="223" spans="3:4" ht="12.75">
      <c r="C223" s="23"/>
      <c r="D223" s="23"/>
    </row>
    <row r="224" spans="3:4" ht="12.75">
      <c r="C224" s="23"/>
      <c r="D224" s="23"/>
    </row>
    <row r="225" spans="3:4" ht="12.75">
      <c r="C225" s="23"/>
      <c r="D225" s="23"/>
    </row>
    <row r="226" spans="3:4" ht="12.75">
      <c r="C226" s="23"/>
      <c r="D226" s="23"/>
    </row>
    <row r="227" spans="3:4" ht="12.75">
      <c r="C227" s="23"/>
      <c r="D227" s="23"/>
    </row>
    <row r="228" spans="3:4" ht="12.75">
      <c r="C228" s="23"/>
      <c r="D228" s="23"/>
    </row>
    <row r="229" spans="3:4" ht="12.75">
      <c r="C229" s="23"/>
      <c r="D229" s="23"/>
    </row>
    <row r="230" spans="3:4" ht="12.75">
      <c r="C230" s="23"/>
      <c r="D230" s="23"/>
    </row>
    <row r="231" spans="3:4" ht="12.75">
      <c r="C231" s="23"/>
      <c r="D231" s="23"/>
    </row>
    <row r="232" spans="3:4" ht="12.75">
      <c r="C232" s="23"/>
      <c r="D232" s="23"/>
    </row>
    <row r="233" spans="3:4" ht="12.75">
      <c r="C233" s="23"/>
      <c r="D233" s="23"/>
    </row>
    <row r="234" spans="3:4" ht="12.75">
      <c r="C234" s="23"/>
      <c r="D234" s="23"/>
    </row>
    <row r="235" spans="3:4" ht="12.75">
      <c r="C235" s="23"/>
      <c r="D235" s="23"/>
    </row>
    <row r="236" spans="3:4" ht="12.75">
      <c r="C236" s="23"/>
      <c r="D236" s="23"/>
    </row>
    <row r="237" spans="3:4" ht="12.75">
      <c r="C237" s="23"/>
      <c r="D237" s="23"/>
    </row>
    <row r="238" spans="3:4" ht="12.75">
      <c r="C238" s="23"/>
      <c r="D238" s="23"/>
    </row>
    <row r="239" spans="3:4" ht="12.75">
      <c r="C239" s="23"/>
      <c r="D239" s="23"/>
    </row>
    <row r="240" spans="3:4" ht="12.75">
      <c r="C240" s="23"/>
      <c r="D240" s="23"/>
    </row>
    <row r="241" spans="3:4" ht="12.75">
      <c r="C241" s="23"/>
      <c r="D241" s="23"/>
    </row>
    <row r="242" spans="3:4" ht="12.75">
      <c r="C242" s="23"/>
      <c r="D242" s="23"/>
    </row>
    <row r="243" spans="3:4" ht="12.75">
      <c r="C243" s="23"/>
      <c r="D243" s="23"/>
    </row>
    <row r="244" spans="3:4" ht="12.75">
      <c r="C244" s="23"/>
      <c r="D244" s="23"/>
    </row>
    <row r="245" spans="3:4" ht="12.75">
      <c r="C245" s="23"/>
      <c r="D245" s="23"/>
    </row>
    <row r="246" spans="3:4" ht="12.75">
      <c r="C246" s="23"/>
      <c r="D246" s="23"/>
    </row>
    <row r="247" spans="3:4" ht="12.75">
      <c r="C247" s="23"/>
      <c r="D247" s="23"/>
    </row>
    <row r="248" spans="3:4" ht="12.75">
      <c r="C248" s="23"/>
      <c r="D248" s="23"/>
    </row>
    <row r="249" spans="3:4" ht="12.75">
      <c r="C249" s="23"/>
      <c r="D249" s="23"/>
    </row>
    <row r="250" spans="3:4" ht="12.75">
      <c r="C250" s="23"/>
      <c r="D250" s="23"/>
    </row>
    <row r="251" spans="3:4" ht="12.75">
      <c r="C251" s="23"/>
      <c r="D251" s="23"/>
    </row>
    <row r="252" spans="3:4" ht="12.75">
      <c r="C252" s="23"/>
      <c r="D252" s="23"/>
    </row>
    <row r="253" spans="3:4" ht="12.75">
      <c r="C253" s="23"/>
      <c r="D253" s="23"/>
    </row>
    <row r="254" spans="3:4" ht="12.75">
      <c r="C254" s="23"/>
      <c r="D254" s="23"/>
    </row>
    <row r="255" spans="3:4" ht="12.75">
      <c r="C255" s="23"/>
      <c r="D255" s="23"/>
    </row>
    <row r="256" spans="3:4" ht="12.75">
      <c r="C256" s="23"/>
      <c r="D256" s="23"/>
    </row>
    <row r="257" spans="3:4" ht="12.75">
      <c r="C257" s="23"/>
      <c r="D257" s="23"/>
    </row>
    <row r="258" spans="3:4" ht="12.75">
      <c r="C258" s="23"/>
      <c r="D258" s="23"/>
    </row>
    <row r="259" spans="3:4" ht="12.75">
      <c r="C259" s="23"/>
      <c r="D259" s="23"/>
    </row>
    <row r="260" spans="3:4" ht="12.75">
      <c r="C260" s="23"/>
      <c r="D260" s="23"/>
    </row>
    <row r="261" spans="3:4" ht="12.75">
      <c r="C261" s="23"/>
      <c r="D261" s="23"/>
    </row>
    <row r="262" spans="3:4" ht="12.75">
      <c r="C262" s="23"/>
      <c r="D262" s="23"/>
    </row>
    <row r="263" spans="3:4" ht="12.75">
      <c r="C263" s="23"/>
      <c r="D263" s="23"/>
    </row>
    <row r="264" spans="3:4" ht="12.75">
      <c r="C264" s="23"/>
      <c r="D264" s="23"/>
    </row>
    <row r="265" spans="3:4" ht="12.75">
      <c r="C265" s="23"/>
      <c r="D265" s="23"/>
    </row>
    <row r="266" spans="3:4" ht="12.75">
      <c r="C266" s="23"/>
      <c r="D266" s="23"/>
    </row>
    <row r="267" spans="3:4" ht="12.75">
      <c r="C267" s="23"/>
      <c r="D267" s="23"/>
    </row>
    <row r="268" spans="3:4" ht="12.75">
      <c r="C268" s="23"/>
      <c r="D268" s="23"/>
    </row>
    <row r="269" spans="3:4" ht="12.75">
      <c r="C269" s="23"/>
      <c r="D269" s="23"/>
    </row>
    <row r="270" spans="3:4" ht="12.75">
      <c r="C270" s="23"/>
      <c r="D270" s="23"/>
    </row>
    <row r="271" spans="3:4" ht="12.75">
      <c r="C271" s="23"/>
      <c r="D271" s="23"/>
    </row>
    <row r="272" spans="3:4" ht="12.75">
      <c r="C272" s="23"/>
      <c r="D272" s="23"/>
    </row>
    <row r="273" spans="3:4" ht="12.75">
      <c r="C273" s="23"/>
      <c r="D273" s="23"/>
    </row>
    <row r="274" spans="3:4" ht="12.75">
      <c r="C274" s="23"/>
      <c r="D274" s="23"/>
    </row>
    <row r="275" spans="3:4" ht="12.75">
      <c r="C275" s="23"/>
      <c r="D275" s="23"/>
    </row>
    <row r="276" spans="3:4" ht="12.75">
      <c r="C276" s="23"/>
      <c r="D276" s="23"/>
    </row>
    <row r="277" spans="3:4" ht="12.75">
      <c r="C277" s="23"/>
      <c r="D277" s="23"/>
    </row>
    <row r="278" spans="3:4" ht="12.75">
      <c r="C278" s="23"/>
      <c r="D278" s="23"/>
    </row>
    <row r="279" spans="3:4" ht="12.75">
      <c r="C279" s="23"/>
      <c r="D279" s="23"/>
    </row>
    <row r="280" spans="3:4" ht="12.75">
      <c r="C280" s="23"/>
      <c r="D280" s="23"/>
    </row>
    <row r="281" spans="3:4" ht="12.75">
      <c r="C281" s="23"/>
      <c r="D281" s="23"/>
    </row>
  </sheetData>
  <mergeCells count="1">
    <mergeCell ref="B6:D6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54"/>
  <sheetViews>
    <sheetView zoomScale="80" zoomScaleNormal="80" workbookViewId="0" topLeftCell="A1">
      <selection activeCell="A7" sqref="A1:A7"/>
    </sheetView>
  </sheetViews>
  <sheetFormatPr defaultColWidth="9.140625" defaultRowHeight="12.75"/>
  <cols>
    <col min="1" max="1" width="92.8515625" style="0" customWidth="1"/>
    <col min="2" max="2" width="20.7109375" style="0" bestFit="1" customWidth="1"/>
  </cols>
  <sheetData>
    <row r="6" ht="18.75">
      <c r="A6" s="50" t="s">
        <v>104</v>
      </c>
    </row>
    <row r="7" ht="28.5" customHeight="1">
      <c r="A7" s="51" t="s">
        <v>89</v>
      </c>
    </row>
    <row r="8" ht="12.75">
      <c r="A8" s="51"/>
    </row>
    <row r="44" spans="1:2" ht="15.75">
      <c r="A44" s="1" t="s">
        <v>30</v>
      </c>
      <c r="B44" s="5"/>
    </row>
    <row r="45" spans="1:2" ht="15.75">
      <c r="A45" s="6" t="s">
        <v>32</v>
      </c>
      <c r="B45" s="7">
        <v>15743450.45</v>
      </c>
    </row>
    <row r="46" spans="1:2" ht="15.75">
      <c r="A46" s="6" t="s">
        <v>33</v>
      </c>
      <c r="B46" s="7">
        <v>535578.8</v>
      </c>
    </row>
    <row r="47" spans="1:2" ht="15.75">
      <c r="A47" s="6" t="s">
        <v>34</v>
      </c>
      <c r="B47" s="7"/>
    </row>
    <row r="48" spans="1:2" ht="15.75">
      <c r="A48" s="6" t="s">
        <v>36</v>
      </c>
      <c r="B48" s="7">
        <v>473746.47</v>
      </c>
    </row>
    <row r="49" spans="1:2" ht="15.75">
      <c r="A49" s="6" t="s">
        <v>37</v>
      </c>
      <c r="B49" s="7">
        <v>8265.64</v>
      </c>
    </row>
    <row r="50" spans="1:2" ht="15.75">
      <c r="A50" s="6" t="s">
        <v>38</v>
      </c>
      <c r="B50" s="7">
        <v>17364.35</v>
      </c>
    </row>
    <row r="51" spans="1:2" ht="15.75">
      <c r="A51" s="15" t="s">
        <v>39</v>
      </c>
      <c r="B51" s="7">
        <v>717702.29</v>
      </c>
    </row>
    <row r="52" spans="1:2" ht="15.75">
      <c r="A52" s="15" t="s">
        <v>41</v>
      </c>
      <c r="B52" s="7"/>
    </row>
    <row r="53" spans="1:2" ht="16.5" thickBot="1">
      <c r="A53" s="15"/>
      <c r="B53" s="7"/>
    </row>
    <row r="54" spans="1:2" ht="16.5" thickBot="1">
      <c r="A54" s="34" t="s">
        <v>42</v>
      </c>
      <c r="B54" s="9">
        <f>SUM(B45:B53)</f>
        <v>17496108</v>
      </c>
    </row>
  </sheetData>
  <printOptions/>
  <pageMargins left="0.75" right="0.75" top="1" bottom="1" header="0.5" footer="0.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58"/>
  <sheetViews>
    <sheetView zoomScale="80" zoomScaleNormal="80" workbookViewId="0" topLeftCell="A1">
      <selection activeCell="A1" sqref="A1:A16384"/>
    </sheetView>
  </sheetViews>
  <sheetFormatPr defaultColWidth="9.140625" defaultRowHeight="12.75"/>
  <cols>
    <col min="1" max="1" width="97.28125" style="0" customWidth="1"/>
    <col min="2" max="2" width="20.140625" style="0" customWidth="1"/>
  </cols>
  <sheetData>
    <row r="6" ht="18.75">
      <c r="A6" s="50" t="s">
        <v>88</v>
      </c>
    </row>
    <row r="7" ht="24.75" customHeight="1">
      <c r="A7" s="51" t="s">
        <v>89</v>
      </c>
    </row>
    <row r="45" spans="1:2" ht="15.75">
      <c r="A45" s="13" t="s">
        <v>43</v>
      </c>
      <c r="B45" s="14"/>
    </row>
    <row r="46" spans="1:2" ht="15.75">
      <c r="A46" s="15" t="s">
        <v>44</v>
      </c>
      <c r="B46" s="16">
        <v>410531.75</v>
      </c>
    </row>
    <row r="47" spans="1:2" ht="15.75">
      <c r="A47" s="15" t="s">
        <v>46</v>
      </c>
      <c r="B47" s="16">
        <v>2095632.15</v>
      </c>
    </row>
    <row r="48" spans="1:2" ht="15.75">
      <c r="A48" s="15" t="s">
        <v>47</v>
      </c>
      <c r="B48" s="16">
        <v>454305.09</v>
      </c>
    </row>
    <row r="49" spans="1:2" ht="15.75">
      <c r="A49" s="15" t="s">
        <v>48</v>
      </c>
      <c r="B49" s="16">
        <v>116521.68</v>
      </c>
    </row>
    <row r="50" spans="1:2" ht="15.75">
      <c r="A50" s="15" t="s">
        <v>50</v>
      </c>
      <c r="B50" s="16">
        <v>9952216.72</v>
      </c>
    </row>
    <row r="51" spans="1:2" ht="15.75">
      <c r="A51" s="15" t="s">
        <v>52</v>
      </c>
      <c r="B51" s="16">
        <v>327651.92</v>
      </c>
    </row>
    <row r="52" spans="1:2" ht="15.75">
      <c r="A52" s="15" t="s">
        <v>54</v>
      </c>
      <c r="B52" s="16">
        <v>157605.7</v>
      </c>
    </row>
    <row r="53" spans="1:2" ht="15.75">
      <c r="A53" s="15" t="s">
        <v>56</v>
      </c>
      <c r="B53" s="16">
        <v>986274.85</v>
      </c>
    </row>
    <row r="54" spans="1:2" ht="15.75">
      <c r="A54" s="15" t="s">
        <v>57</v>
      </c>
      <c r="B54" s="16">
        <v>51953.3</v>
      </c>
    </row>
    <row r="55" spans="1:2" ht="15.75">
      <c r="A55" s="15" t="s">
        <v>58</v>
      </c>
      <c r="B55" s="16"/>
    </row>
    <row r="56" spans="1:2" ht="15.75">
      <c r="A56" s="15" t="s">
        <v>60</v>
      </c>
      <c r="B56" s="16">
        <v>1384525.43</v>
      </c>
    </row>
    <row r="57" spans="1:2" ht="16.5" thickBot="1">
      <c r="A57" s="15"/>
      <c r="B57" s="16"/>
    </row>
    <row r="58" spans="1:2" ht="16.5" thickBot="1">
      <c r="A58" s="17" t="s">
        <v>61</v>
      </c>
      <c r="B58" s="52">
        <f>SUM(B46:B57)</f>
        <v>15937218.59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49"/>
  <sheetViews>
    <sheetView tabSelected="1" workbookViewId="0" topLeftCell="A1">
      <selection activeCell="B52" sqref="B52"/>
    </sheetView>
  </sheetViews>
  <sheetFormatPr defaultColWidth="9.140625" defaultRowHeight="12.75"/>
  <cols>
    <col min="1" max="1" width="70.00390625" style="0" bestFit="1" customWidth="1"/>
    <col min="2" max="2" width="15.00390625" style="0" bestFit="1" customWidth="1"/>
    <col min="3" max="3" width="2.140625" style="0" bestFit="1" customWidth="1"/>
    <col min="4" max="4" width="7.57421875" style="54" bestFit="1" customWidth="1"/>
    <col min="5" max="5" width="5.57421875" style="0" customWidth="1"/>
    <col min="6" max="6" width="14.421875" style="0" customWidth="1"/>
    <col min="7" max="7" width="4.140625" style="54" customWidth="1"/>
    <col min="8" max="8" width="5.57421875" style="54" customWidth="1"/>
    <col min="9" max="9" width="14.00390625" style="0" hidden="1" customWidth="1"/>
    <col min="10" max="10" width="2.140625" style="0" hidden="1" customWidth="1"/>
    <col min="11" max="11" width="7.57421875" style="54" hidden="1" customWidth="1"/>
    <col min="14" max="14" width="14.00390625" style="54" bestFit="1" customWidth="1"/>
  </cols>
  <sheetData>
    <row r="1" ht="12.75"/>
    <row r="2" ht="12.75"/>
    <row r="3" ht="12.75"/>
    <row r="4" ht="12.75"/>
    <row r="5" ht="12.75"/>
    <row r="6" ht="15.75">
      <c r="A6" s="53" t="s">
        <v>90</v>
      </c>
    </row>
    <row r="7" ht="9.75" customHeight="1">
      <c r="A7" s="53"/>
    </row>
    <row r="8" spans="1:14" s="19" customFormat="1" ht="13.5">
      <c r="A8" s="55" t="s">
        <v>106</v>
      </c>
      <c r="B8" s="70" t="s">
        <v>105</v>
      </c>
      <c r="C8" s="70"/>
      <c r="D8" s="70"/>
      <c r="F8" s="70" t="s">
        <v>103</v>
      </c>
      <c r="G8" s="70"/>
      <c r="H8" s="70"/>
      <c r="I8" s="70" t="s">
        <v>102</v>
      </c>
      <c r="J8" s="70"/>
      <c r="K8" s="70"/>
      <c r="N8" s="66"/>
    </row>
    <row r="9" ht="12.75">
      <c r="A9" s="56"/>
    </row>
    <row r="10" ht="15.75">
      <c r="A10" s="22"/>
    </row>
    <row r="11" spans="1:14" ht="15.75">
      <c r="A11" s="22" t="s">
        <v>91</v>
      </c>
      <c r="B11" s="64">
        <v>15743450.45</v>
      </c>
      <c r="C11" s="58" t="s">
        <v>92</v>
      </c>
      <c r="D11" s="59">
        <v>89.98258612715468</v>
      </c>
      <c r="E11" s="59"/>
      <c r="F11" s="57">
        <v>15074190.09</v>
      </c>
      <c r="G11" s="60" t="s">
        <v>92</v>
      </c>
      <c r="H11" s="59">
        <v>89.8770590535748</v>
      </c>
      <c r="I11" s="57">
        <v>13059140.07</v>
      </c>
      <c r="J11" s="60" t="s">
        <v>92</v>
      </c>
      <c r="K11" s="59">
        <f>I11/I13%</f>
        <v>82.04893562165634</v>
      </c>
      <c r="N11" s="62"/>
    </row>
    <row r="12" spans="2:14" ht="5.25" customHeight="1">
      <c r="B12" s="64"/>
      <c r="C12" s="60"/>
      <c r="E12" s="54"/>
      <c r="F12" s="61"/>
      <c r="G12" s="60"/>
      <c r="I12" s="61"/>
      <c r="J12" s="60"/>
      <c r="N12" s="62"/>
    </row>
    <row r="13" spans="2:14" ht="14.25" customHeight="1">
      <c r="B13" s="64">
        <v>17496108</v>
      </c>
      <c r="C13" s="58"/>
      <c r="D13" s="62"/>
      <c r="E13" s="62"/>
      <c r="F13" s="57">
        <v>17402233.82</v>
      </c>
      <c r="G13" s="58"/>
      <c r="H13" s="62"/>
      <c r="I13" s="57">
        <v>15916282.120000001</v>
      </c>
      <c r="J13" s="58"/>
      <c r="K13" s="62"/>
      <c r="N13" s="62"/>
    </row>
    <row r="14" spans="2:10" ht="12.75">
      <c r="B14" s="64"/>
      <c r="C14" s="58"/>
      <c r="E14" s="54"/>
      <c r="G14" s="58"/>
      <c r="J14" s="58"/>
    </row>
    <row r="15" spans="1:14" ht="15.75">
      <c r="A15" s="22" t="s">
        <v>93</v>
      </c>
      <c r="B15" s="64">
        <v>12578427</v>
      </c>
      <c r="C15" s="60" t="s">
        <v>92</v>
      </c>
      <c r="D15" s="59">
        <v>71.89271465402477</v>
      </c>
      <c r="E15" s="59"/>
      <c r="F15" s="57">
        <v>12396038</v>
      </c>
      <c r="G15" s="60" t="s">
        <v>92</v>
      </c>
      <c r="H15" s="59">
        <v>71.59662230858662</v>
      </c>
      <c r="I15" s="57">
        <v>10686795</v>
      </c>
      <c r="J15" s="60" t="s">
        <v>92</v>
      </c>
      <c r="K15" s="59">
        <f>I15/I17%</f>
        <v>67.14378973322697</v>
      </c>
      <c r="N15" s="62"/>
    </row>
    <row r="16" spans="2:10" ht="5.25" customHeight="1">
      <c r="B16" s="64"/>
      <c r="C16" s="60"/>
      <c r="E16" s="54"/>
      <c r="F16" s="63"/>
      <c r="G16" s="60"/>
      <c r="I16" s="63"/>
      <c r="J16" s="60"/>
    </row>
    <row r="17" spans="2:14" ht="14.25" customHeight="1">
      <c r="B17" s="64">
        <v>17496108</v>
      </c>
      <c r="C17" s="58"/>
      <c r="D17" s="62"/>
      <c r="E17" s="62"/>
      <c r="F17" s="57">
        <v>17402233.82</v>
      </c>
      <c r="G17" s="58"/>
      <c r="H17" s="62"/>
      <c r="I17" s="57">
        <v>15916282.120000001</v>
      </c>
      <c r="J17" s="58"/>
      <c r="K17" s="62"/>
      <c r="N17" s="62"/>
    </row>
    <row r="18" spans="2:10" ht="12.75">
      <c r="B18" s="64"/>
      <c r="C18" s="58"/>
      <c r="E18" s="54"/>
      <c r="G18" s="58"/>
      <c r="J18" s="58"/>
    </row>
    <row r="19" spans="1:14" ht="15.75">
      <c r="A19" s="22" t="s">
        <v>99</v>
      </c>
      <c r="B19" s="64">
        <v>473746.47</v>
      </c>
      <c r="C19" s="60" t="s">
        <v>92</v>
      </c>
      <c r="D19" s="59">
        <v>2.707724883728427</v>
      </c>
      <c r="E19" s="59"/>
      <c r="F19" s="57">
        <v>399995.76</v>
      </c>
      <c r="G19" s="60" t="s">
        <v>92</v>
      </c>
      <c r="H19" s="59">
        <v>2.7362490404285755</v>
      </c>
      <c r="I19" s="57">
        <v>320588.68</v>
      </c>
      <c r="J19" s="60" t="s">
        <v>92</v>
      </c>
      <c r="K19" s="59">
        <f>I19/I21%</f>
        <v>2.014218380793567</v>
      </c>
      <c r="N19" s="62"/>
    </row>
    <row r="20" spans="2:10" ht="5.25" customHeight="1">
      <c r="B20" s="64"/>
      <c r="C20" s="60"/>
      <c r="E20" s="54"/>
      <c r="F20" s="63"/>
      <c r="G20" s="60"/>
      <c r="I20" s="63"/>
      <c r="J20" s="60"/>
    </row>
    <row r="21" spans="2:14" ht="14.25" customHeight="1">
      <c r="B21" s="64">
        <v>17496108</v>
      </c>
      <c r="C21" s="58"/>
      <c r="D21" s="62"/>
      <c r="E21" s="62"/>
      <c r="F21" s="57">
        <v>17402233.82</v>
      </c>
      <c r="G21" s="58"/>
      <c r="H21" s="62"/>
      <c r="I21" s="57">
        <v>15916282.120000001</v>
      </c>
      <c r="J21" s="58"/>
      <c r="K21" s="62"/>
      <c r="N21" s="62"/>
    </row>
    <row r="22" spans="2:10" ht="12.75">
      <c r="B22" s="64"/>
      <c r="C22" s="58"/>
      <c r="E22" s="54"/>
      <c r="G22" s="58"/>
      <c r="J22" s="58"/>
    </row>
    <row r="23" spans="1:14" ht="15.75">
      <c r="A23" s="22" t="s">
        <v>94</v>
      </c>
      <c r="B23" s="64">
        <v>8265.64</v>
      </c>
      <c r="C23" s="60" t="s">
        <v>92</v>
      </c>
      <c r="D23" s="59">
        <v>0.0472427353557717</v>
      </c>
      <c r="E23" s="59"/>
      <c r="F23" s="57">
        <v>18536.32</v>
      </c>
      <c r="G23" s="60" t="s">
        <v>92</v>
      </c>
      <c r="H23" s="59">
        <v>0.04774040747686848</v>
      </c>
      <c r="I23" s="57">
        <v>236859.98</v>
      </c>
      <c r="J23" s="60" t="s">
        <v>92</v>
      </c>
      <c r="K23" s="59">
        <f>I23/I25%</f>
        <v>1.4881614827772354</v>
      </c>
      <c r="N23" s="62"/>
    </row>
    <row r="24" spans="2:10" ht="5.25" customHeight="1">
      <c r="B24" s="64"/>
      <c r="C24" s="60"/>
      <c r="E24" s="54"/>
      <c r="F24" s="63"/>
      <c r="G24" s="60"/>
      <c r="I24" s="63"/>
      <c r="J24" s="60"/>
    </row>
    <row r="25" spans="2:14" ht="14.25" customHeight="1">
      <c r="B25" s="64">
        <v>17496108</v>
      </c>
      <c r="C25" s="58"/>
      <c r="D25" s="62"/>
      <c r="E25" s="62"/>
      <c r="F25" s="57">
        <v>17402233.82</v>
      </c>
      <c r="G25" s="58"/>
      <c r="H25" s="62"/>
      <c r="I25" s="57">
        <v>15916282.120000001</v>
      </c>
      <c r="J25" s="58"/>
      <c r="K25" s="62"/>
      <c r="N25" s="62"/>
    </row>
    <row r="26" spans="2:10" ht="12.75">
      <c r="B26" s="64"/>
      <c r="C26" s="58"/>
      <c r="E26" s="54"/>
      <c r="G26" s="58"/>
      <c r="J26" s="58"/>
    </row>
    <row r="27" spans="1:14" ht="15.75">
      <c r="A27" s="22" t="s">
        <v>95</v>
      </c>
      <c r="B27" s="64">
        <v>410531.75</v>
      </c>
      <c r="C27" s="60" t="s">
        <v>92</v>
      </c>
      <c r="D27" s="59">
        <v>2.5759309752781214</v>
      </c>
      <c r="E27" s="59"/>
      <c r="F27" s="57">
        <v>416071.02</v>
      </c>
      <c r="G27" s="60" t="s">
        <v>92</v>
      </c>
      <c r="H27" s="59">
        <v>2.5759309752781214</v>
      </c>
      <c r="I27" s="57">
        <v>403491.19</v>
      </c>
      <c r="J27" s="60" t="s">
        <v>92</v>
      </c>
      <c r="K27" s="59">
        <f>I27/I29%</f>
        <v>2.6066063735607377</v>
      </c>
      <c r="N27" s="62"/>
    </row>
    <row r="28" spans="2:10" ht="5.25" customHeight="1">
      <c r="B28" s="64"/>
      <c r="C28" s="60"/>
      <c r="E28" s="54"/>
      <c r="F28" s="63"/>
      <c r="G28" s="60"/>
      <c r="I28" s="63"/>
      <c r="J28" s="60"/>
    </row>
    <row r="29" spans="2:14" ht="14.25" customHeight="1">
      <c r="B29" s="64">
        <v>15937218.58</v>
      </c>
      <c r="C29" s="58"/>
      <c r="D29" s="62"/>
      <c r="E29" s="62"/>
      <c r="F29" s="57">
        <v>16242973.059999999</v>
      </c>
      <c r="G29" s="58"/>
      <c r="H29" s="62"/>
      <c r="I29" s="57">
        <v>15479559.709999999</v>
      </c>
      <c r="J29" s="58"/>
      <c r="K29" s="62"/>
      <c r="N29" s="62"/>
    </row>
    <row r="30" spans="2:10" ht="12.75">
      <c r="B30" s="64"/>
      <c r="C30" s="58"/>
      <c r="E30" s="54"/>
      <c r="G30" s="58"/>
      <c r="J30" s="58"/>
    </row>
    <row r="31" spans="1:14" ht="15.75">
      <c r="A31" s="22" t="s">
        <v>96</v>
      </c>
      <c r="B31" s="64">
        <v>2095632.15</v>
      </c>
      <c r="C31" s="60" t="s">
        <v>92</v>
      </c>
      <c r="D31" s="59">
        <v>13.149296657258997</v>
      </c>
      <c r="E31" s="59"/>
      <c r="F31" s="57">
        <v>2260486.62</v>
      </c>
      <c r="G31" s="60" t="s">
        <v>92</v>
      </c>
      <c r="H31" s="59">
        <v>13.149296657258997</v>
      </c>
      <c r="I31" s="57">
        <f>'[1]CE 09&amp;10'!D21</f>
        <v>2260486.62</v>
      </c>
      <c r="J31" s="60" t="s">
        <v>92</v>
      </c>
      <c r="K31" s="59">
        <f>I31/I33%</f>
        <v>14.603042091305065</v>
      </c>
      <c r="N31" s="62"/>
    </row>
    <row r="32" spans="2:10" ht="5.25" customHeight="1">
      <c r="B32" s="64"/>
      <c r="C32" s="60"/>
      <c r="E32" s="54"/>
      <c r="F32" s="63"/>
      <c r="G32" s="60"/>
      <c r="I32" s="63"/>
      <c r="J32" s="60"/>
    </row>
    <row r="33" spans="2:14" ht="14.25" customHeight="1">
      <c r="B33" s="64">
        <v>15937218.58</v>
      </c>
      <c r="C33" s="58"/>
      <c r="D33" s="62"/>
      <c r="E33" s="62"/>
      <c r="F33" s="57">
        <v>16242973.059999999</v>
      </c>
      <c r="G33" s="58"/>
      <c r="H33" s="62"/>
      <c r="I33" s="57">
        <v>15479559.709999999</v>
      </c>
      <c r="J33" s="58"/>
      <c r="K33" s="62"/>
      <c r="N33" s="62"/>
    </row>
    <row r="34" spans="2:10" ht="12.75">
      <c r="B34" s="64"/>
      <c r="C34" s="58"/>
      <c r="E34" s="54"/>
      <c r="G34" s="58"/>
      <c r="J34" s="58"/>
    </row>
    <row r="35" spans="1:14" ht="15.75">
      <c r="A35" s="22" t="s">
        <v>97</v>
      </c>
      <c r="B35" s="64">
        <v>10853382.96</v>
      </c>
      <c r="C35" s="60" t="s">
        <v>92</v>
      </c>
      <c r="D35" s="59">
        <v>68.10086029453203</v>
      </c>
      <c r="E35" s="59"/>
      <c r="F35" s="57">
        <v>10649908.120000001</v>
      </c>
      <c r="G35" s="60" t="s">
        <v>92</v>
      </c>
      <c r="H35" s="59">
        <v>68.58587033321596</v>
      </c>
      <c r="I35" s="57">
        <f>9490581.1+552866.41</f>
        <v>10043447.51</v>
      </c>
      <c r="J35" s="60" t="s">
        <v>92</v>
      </c>
      <c r="K35" s="59">
        <f>I35/I37%</f>
        <v>64.88199728001179</v>
      </c>
      <c r="N35" s="62"/>
    </row>
    <row r="36" spans="2:10" ht="5.25" customHeight="1">
      <c r="B36" s="64"/>
      <c r="C36" s="60"/>
      <c r="E36" s="54"/>
      <c r="F36" s="63"/>
      <c r="G36" s="60"/>
      <c r="I36" s="63"/>
      <c r="J36" s="60"/>
    </row>
    <row r="37" spans="2:14" ht="14.25" customHeight="1">
      <c r="B37" s="64">
        <v>15937218.58</v>
      </c>
      <c r="C37" s="58"/>
      <c r="D37" s="62"/>
      <c r="E37" s="62"/>
      <c r="F37" s="57">
        <v>16242973.059999999</v>
      </c>
      <c r="G37" s="58"/>
      <c r="H37" s="62"/>
      <c r="I37" s="57">
        <v>15479559.709999999</v>
      </c>
      <c r="J37" s="58"/>
      <c r="K37" s="62"/>
      <c r="N37" s="62"/>
    </row>
    <row r="38" s="54" customFormat="1" ht="12.75">
      <c r="B38" s="65"/>
    </row>
    <row r="39" spans="1:14" ht="15.75">
      <c r="A39" s="22" t="s">
        <v>98</v>
      </c>
      <c r="B39" s="64">
        <v>10853382.96</v>
      </c>
      <c r="C39" s="60" t="s">
        <v>92</v>
      </c>
      <c r="D39" s="59">
        <v>86.2856934336861</v>
      </c>
      <c r="E39" s="59"/>
      <c r="F39" s="57">
        <v>10649908.120000001</v>
      </c>
      <c r="G39" s="60" t="s">
        <v>92</v>
      </c>
      <c r="H39" s="59">
        <v>88.17882028112533</v>
      </c>
      <c r="I39" s="57">
        <f>I35</f>
        <v>10043447.51</v>
      </c>
      <c r="J39" s="60" t="s">
        <v>92</v>
      </c>
      <c r="K39" s="59">
        <f>I39/I41%</f>
        <v>93.97997725230061</v>
      </c>
      <c r="N39" s="62"/>
    </row>
    <row r="40" spans="2:10" ht="5.25" customHeight="1">
      <c r="B40" s="64"/>
      <c r="C40" s="60"/>
      <c r="E40" s="54"/>
      <c r="F40" s="63"/>
      <c r="G40" s="60"/>
      <c r="I40" s="63"/>
      <c r="J40" s="60"/>
    </row>
    <row r="41" spans="2:14" ht="14.25" customHeight="1">
      <c r="B41" s="64">
        <v>12578427</v>
      </c>
      <c r="C41" s="58"/>
      <c r="D41" s="62"/>
      <c r="E41" s="62"/>
      <c r="F41" s="57">
        <v>12396038</v>
      </c>
      <c r="G41" s="58"/>
      <c r="H41" s="62"/>
      <c r="I41" s="57">
        <v>10686795</v>
      </c>
      <c r="J41" s="58"/>
      <c r="K41" s="62"/>
      <c r="N41" s="62"/>
    </row>
    <row r="42" s="54" customFormat="1" ht="12.75">
      <c r="B42" s="65"/>
    </row>
    <row r="43" spans="1:14" ht="15.75">
      <c r="A43" s="22" t="s">
        <v>100</v>
      </c>
      <c r="B43" s="64">
        <v>10853382.96</v>
      </c>
      <c r="C43" s="60" t="s">
        <v>92</v>
      </c>
      <c r="D43" s="59">
        <v>80.82393388294848</v>
      </c>
      <c r="E43" s="59"/>
      <c r="F43" s="57">
        <v>10649908.120000001</v>
      </c>
      <c r="G43" s="60" t="s">
        <v>92</v>
      </c>
      <c r="H43" s="59">
        <v>82.20291252638847</v>
      </c>
      <c r="I43" s="57">
        <f>I35</f>
        <v>10043447.51</v>
      </c>
      <c r="J43" s="60" t="s">
        <v>92</v>
      </c>
      <c r="K43" s="59">
        <f>I43/I45%</f>
        <v>87.05578551062058</v>
      </c>
      <c r="N43" s="62"/>
    </row>
    <row r="44" spans="2:10" ht="5.25" customHeight="1">
      <c r="B44" s="64"/>
      <c r="C44" s="60"/>
      <c r="E44" s="54"/>
      <c r="F44" s="63"/>
      <c r="G44" s="60"/>
      <c r="I44" s="63"/>
      <c r="J44" s="60"/>
    </row>
    <row r="45" spans="2:14" ht="14.25" customHeight="1">
      <c r="B45" s="64">
        <v>13428427</v>
      </c>
      <c r="C45" s="58"/>
      <c r="D45" s="62"/>
      <c r="E45" s="62"/>
      <c r="F45" s="57">
        <v>13246038</v>
      </c>
      <c r="G45" s="58"/>
      <c r="H45" s="62"/>
      <c r="I45" s="57">
        <v>11536795</v>
      </c>
      <c r="J45" s="58"/>
      <c r="K45" s="62"/>
      <c r="N45" s="62"/>
    </row>
    <row r="46" spans="2:14" ht="14.25" customHeight="1">
      <c r="B46" s="64"/>
      <c r="C46" s="58"/>
      <c r="D46" s="62"/>
      <c r="E46" s="62"/>
      <c r="F46" s="57"/>
      <c r="G46" s="58"/>
      <c r="H46" s="62"/>
      <c r="I46" s="57"/>
      <c r="J46" s="58"/>
      <c r="K46" s="62"/>
      <c r="N46" s="62"/>
    </row>
    <row r="47" spans="1:14" ht="15.75">
      <c r="A47" s="22" t="s">
        <v>101</v>
      </c>
      <c r="B47" s="64">
        <v>535578.8</v>
      </c>
      <c r="C47" s="60" t="s">
        <v>92</v>
      </c>
      <c r="D47" s="59">
        <v>3.06113108126676</v>
      </c>
      <c r="E47" s="59"/>
      <c r="F47" s="57">
        <v>1151096.9</v>
      </c>
      <c r="G47" s="60" t="s">
        <v>92</v>
      </c>
      <c r="H47" s="59">
        <v>3.0933781471213666</v>
      </c>
      <c r="I47" s="57">
        <v>1409203.94</v>
      </c>
      <c r="J47" s="60" t="s">
        <v>92</v>
      </c>
      <c r="K47" s="59">
        <f>I47/I49%</f>
        <v>8.853851228417406</v>
      </c>
      <c r="N47" s="62"/>
    </row>
    <row r="48" spans="2:10" ht="5.25" customHeight="1">
      <c r="B48" s="64"/>
      <c r="C48" s="60"/>
      <c r="E48" s="54"/>
      <c r="F48" s="63"/>
      <c r="G48" s="60"/>
      <c r="I48" s="63"/>
      <c r="J48" s="60"/>
    </row>
    <row r="49" spans="2:14" ht="14.25" customHeight="1">
      <c r="B49" s="64">
        <v>17496108</v>
      </c>
      <c r="C49" s="58"/>
      <c r="D49" s="62"/>
      <c r="E49" s="62"/>
      <c r="F49" s="57">
        <v>17402233.82</v>
      </c>
      <c r="G49" s="58"/>
      <c r="H49" s="62"/>
      <c r="I49" s="57">
        <v>15916282.120000001</v>
      </c>
      <c r="J49" s="58"/>
      <c r="K49" s="62"/>
      <c r="N49" s="62"/>
    </row>
    <row r="50" s="54" customFormat="1" ht="5.25" customHeight="1"/>
    <row r="51" s="54" customFormat="1" ht="14.25" customHeight="1"/>
  </sheetData>
  <mergeCells count="3">
    <mergeCell ref="I8:K8"/>
    <mergeCell ref="B8:D8"/>
    <mergeCell ref="F8:H8"/>
  </mergeCells>
  <printOptions/>
  <pageMargins left="0.75" right="0.75" top="1" bottom="1" header="0.5" footer="0.5"/>
  <pageSetup cellComments="asDisplayed" fitToHeight="1" fitToWidth="1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l.dedonato</dc:creator>
  <cp:keywords/>
  <dc:description/>
  <cp:lastModifiedBy>l.dedonato</cp:lastModifiedBy>
  <cp:lastPrinted>2013-06-26T07:46:52Z</cp:lastPrinted>
  <dcterms:created xsi:type="dcterms:W3CDTF">2013-06-26T07:37:03Z</dcterms:created>
  <dcterms:modified xsi:type="dcterms:W3CDTF">2013-06-26T08:31:43Z</dcterms:modified>
  <cp:category/>
  <cp:version/>
  <cp:contentType/>
  <cp:contentStatus/>
</cp:coreProperties>
</file>